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6" i="1" l="1"/>
  <c r="H584" i="1"/>
  <c r="H586" i="1" s="1"/>
  <c r="G584" i="1"/>
  <c r="F584" i="1"/>
  <c r="F586" i="1" s="1"/>
  <c r="E584" i="1"/>
  <c r="E586" i="1" s="1"/>
  <c r="D584" i="1"/>
  <c r="D586" i="1" s="1"/>
  <c r="H577" i="1"/>
  <c r="H579" i="1" s="1"/>
  <c r="G577" i="1"/>
  <c r="G579" i="1" s="1"/>
  <c r="F577" i="1"/>
  <c r="F579" i="1" s="1"/>
  <c r="E577" i="1"/>
  <c r="E579" i="1" s="1"/>
  <c r="D577" i="1"/>
  <c r="D579" i="1" s="1"/>
  <c r="G571" i="1"/>
  <c r="H569" i="1"/>
  <c r="H571" i="1" s="1"/>
  <c r="G569" i="1"/>
  <c r="F569" i="1"/>
  <c r="F571" i="1" s="1"/>
  <c r="E569" i="1"/>
  <c r="E571" i="1" s="1"/>
  <c r="E588" i="1" s="1"/>
  <c r="E590" i="1" s="1"/>
  <c r="D569" i="1"/>
  <c r="D571" i="1" s="1"/>
  <c r="D557" i="1"/>
  <c r="H553" i="1"/>
  <c r="H555" i="1" s="1"/>
  <c r="H557" i="1" s="1"/>
  <c r="G553" i="1"/>
  <c r="G555" i="1" s="1"/>
  <c r="G557" i="1" s="1"/>
  <c r="F553" i="1"/>
  <c r="F555" i="1" s="1"/>
  <c r="F557" i="1" s="1"/>
  <c r="E553" i="1"/>
  <c r="E555" i="1" s="1"/>
  <c r="E557" i="1" s="1"/>
  <c r="D553" i="1"/>
  <c r="D555" i="1" s="1"/>
  <c r="H543" i="1"/>
  <c r="D543" i="1"/>
  <c r="H541" i="1"/>
  <c r="G541" i="1"/>
  <c r="G543" i="1" s="1"/>
  <c r="F541" i="1"/>
  <c r="F543" i="1" s="1"/>
  <c r="E541" i="1"/>
  <c r="E543" i="1" s="1"/>
  <c r="D541" i="1"/>
  <c r="H519" i="1"/>
  <c r="G519" i="1"/>
  <c r="F519" i="1"/>
  <c r="E519" i="1"/>
  <c r="D519" i="1"/>
  <c r="H514" i="1"/>
  <c r="G514" i="1"/>
  <c r="F514" i="1"/>
  <c r="E514" i="1"/>
  <c r="D514" i="1"/>
  <c r="H497" i="1"/>
  <c r="G497" i="1"/>
  <c r="F497" i="1"/>
  <c r="E497" i="1"/>
  <c r="D497" i="1"/>
  <c r="H494" i="1"/>
  <c r="G494" i="1"/>
  <c r="G499" i="1" s="1"/>
  <c r="G501" i="1" s="1"/>
  <c r="F494" i="1"/>
  <c r="E494" i="1"/>
  <c r="E499" i="1" s="1"/>
  <c r="E501" i="1" s="1"/>
  <c r="D494" i="1"/>
  <c r="H484" i="1"/>
  <c r="H486" i="1" s="1"/>
  <c r="G484" i="1"/>
  <c r="G486" i="1" s="1"/>
  <c r="F484" i="1"/>
  <c r="F486" i="1" s="1"/>
  <c r="E484" i="1"/>
  <c r="E486" i="1" s="1"/>
  <c r="D484" i="1"/>
  <c r="D486" i="1" s="1"/>
  <c r="G470" i="1"/>
  <c r="H468" i="1"/>
  <c r="H470" i="1" s="1"/>
  <c r="H488" i="1" s="1"/>
  <c r="G468" i="1"/>
  <c r="F468" i="1"/>
  <c r="F470" i="1" s="1"/>
  <c r="F488" i="1" s="1"/>
  <c r="E468" i="1"/>
  <c r="E470" i="1" s="1"/>
  <c r="D468" i="1"/>
  <c r="D470" i="1" s="1"/>
  <c r="D488" i="1" s="1"/>
  <c r="H451" i="1"/>
  <c r="H453" i="1" s="1"/>
  <c r="G451" i="1"/>
  <c r="G453" i="1" s="1"/>
  <c r="F451" i="1"/>
  <c r="F453" i="1" s="1"/>
  <c r="E451" i="1"/>
  <c r="E453" i="1" s="1"/>
  <c r="D451" i="1"/>
  <c r="D453" i="1" s="1"/>
  <c r="G429" i="1"/>
  <c r="H427" i="1"/>
  <c r="H429" i="1" s="1"/>
  <c r="G427" i="1"/>
  <c r="F427" i="1"/>
  <c r="F429" i="1" s="1"/>
  <c r="E427" i="1"/>
  <c r="E429" i="1" s="1"/>
  <c r="E455" i="1" s="1"/>
  <c r="D427" i="1"/>
  <c r="D429" i="1" s="1"/>
  <c r="H414" i="1"/>
  <c r="G414" i="1"/>
  <c r="F414" i="1"/>
  <c r="E414" i="1"/>
  <c r="D414" i="1"/>
  <c r="H408" i="1"/>
  <c r="H416" i="1" s="1"/>
  <c r="G408" i="1"/>
  <c r="F408" i="1"/>
  <c r="F416" i="1" s="1"/>
  <c r="E408" i="1"/>
  <c r="D408" i="1"/>
  <c r="D416" i="1" s="1"/>
  <c r="H388" i="1"/>
  <c r="G388" i="1"/>
  <c r="F388" i="1"/>
  <c r="E388" i="1"/>
  <c r="D388" i="1"/>
  <c r="H385" i="1"/>
  <c r="G385" i="1"/>
  <c r="G390" i="1" s="1"/>
  <c r="F385" i="1"/>
  <c r="E385" i="1"/>
  <c r="E390" i="1" s="1"/>
  <c r="D385" i="1"/>
  <c r="H377" i="1"/>
  <c r="D377" i="1"/>
  <c r="H375" i="1"/>
  <c r="G375" i="1"/>
  <c r="G377" i="1" s="1"/>
  <c r="F375" i="1"/>
  <c r="F377" i="1" s="1"/>
  <c r="E375" i="1"/>
  <c r="E377" i="1" s="1"/>
  <c r="D375" i="1"/>
  <c r="H364" i="1"/>
  <c r="G364" i="1"/>
  <c r="F364" i="1"/>
  <c r="E364" i="1"/>
  <c r="D364" i="1"/>
  <c r="H360" i="1"/>
  <c r="H366" i="1" s="1"/>
  <c r="G360" i="1"/>
  <c r="F360" i="1"/>
  <c r="F366" i="1" s="1"/>
  <c r="E360" i="1"/>
  <c r="D360" i="1"/>
  <c r="D366" i="1" s="1"/>
  <c r="H341" i="1"/>
  <c r="H343" i="1" s="1"/>
  <c r="G341" i="1"/>
  <c r="G343" i="1" s="1"/>
  <c r="F341" i="1"/>
  <c r="F343" i="1" s="1"/>
  <c r="E341" i="1"/>
  <c r="E343" i="1" s="1"/>
  <c r="D341" i="1"/>
  <c r="D343" i="1" s="1"/>
  <c r="G335" i="1"/>
  <c r="H333" i="1"/>
  <c r="H335" i="1" s="1"/>
  <c r="G333" i="1"/>
  <c r="F333" i="1"/>
  <c r="F335" i="1" s="1"/>
  <c r="E333" i="1"/>
  <c r="E335" i="1" s="1"/>
  <c r="D333" i="1"/>
  <c r="D335" i="1" s="1"/>
  <c r="H321" i="1"/>
  <c r="H323" i="1" s="1"/>
  <c r="G321" i="1"/>
  <c r="G323" i="1" s="1"/>
  <c r="F321" i="1"/>
  <c r="F323" i="1" s="1"/>
  <c r="E321" i="1"/>
  <c r="E323" i="1" s="1"/>
  <c r="D321" i="1"/>
  <c r="D323" i="1" s="1"/>
  <c r="G297" i="1"/>
  <c r="H295" i="1"/>
  <c r="H297" i="1" s="1"/>
  <c r="G295" i="1"/>
  <c r="F295" i="1"/>
  <c r="F297" i="1" s="1"/>
  <c r="E295" i="1"/>
  <c r="E297" i="1" s="1"/>
  <c r="D295" i="1"/>
  <c r="D297" i="1" s="1"/>
  <c r="H283" i="1"/>
  <c r="H285" i="1" s="1"/>
  <c r="G283" i="1"/>
  <c r="G285" i="1" s="1"/>
  <c r="F283" i="1"/>
  <c r="F285" i="1" s="1"/>
  <c r="E283" i="1"/>
  <c r="E285" i="1" s="1"/>
  <c r="D283" i="1"/>
  <c r="D285" i="1" s="1"/>
  <c r="G258" i="1"/>
  <c r="H256" i="1"/>
  <c r="H258" i="1" s="1"/>
  <c r="G256" i="1"/>
  <c r="F256" i="1"/>
  <c r="F258" i="1" s="1"/>
  <c r="F260" i="1" s="1"/>
  <c r="F262" i="1" s="1"/>
  <c r="E256" i="1"/>
  <c r="E258" i="1" s="1"/>
  <c r="D256" i="1"/>
  <c r="D258" i="1" s="1"/>
  <c r="H248" i="1"/>
  <c r="H250" i="1" s="1"/>
  <c r="G248" i="1"/>
  <c r="G250" i="1" s="1"/>
  <c r="F248" i="1"/>
  <c r="F250" i="1" s="1"/>
  <c r="E248" i="1"/>
  <c r="E250" i="1" s="1"/>
  <c r="E260" i="1" s="1"/>
  <c r="E262" i="1" s="1"/>
  <c r="D248" i="1"/>
  <c r="D250" i="1" s="1"/>
  <c r="H224" i="1"/>
  <c r="G224" i="1"/>
  <c r="F224" i="1"/>
  <c r="E224" i="1"/>
  <c r="E226" i="1" s="1"/>
  <c r="D224" i="1"/>
  <c r="H220" i="1"/>
  <c r="H226" i="1" s="1"/>
  <c r="G220" i="1"/>
  <c r="F220" i="1"/>
  <c r="F226" i="1" s="1"/>
  <c r="E220" i="1"/>
  <c r="D220" i="1"/>
  <c r="D226" i="1" s="1"/>
  <c r="H212" i="1"/>
  <c r="G212" i="1"/>
  <c r="F212" i="1"/>
  <c r="E212" i="1"/>
  <c r="D212" i="1"/>
  <c r="H208" i="1"/>
  <c r="G208" i="1"/>
  <c r="G214" i="1" s="1"/>
  <c r="F208" i="1"/>
  <c r="F214" i="1" s="1"/>
  <c r="E208" i="1"/>
  <c r="E214" i="1" s="1"/>
  <c r="D208" i="1"/>
  <c r="H175" i="1"/>
  <c r="G175" i="1"/>
  <c r="F175" i="1"/>
  <c r="E175" i="1"/>
  <c r="D175" i="1"/>
  <c r="H170" i="1"/>
  <c r="G170" i="1"/>
  <c r="G177" i="1" s="1"/>
  <c r="F170" i="1"/>
  <c r="E170" i="1"/>
  <c r="E177" i="1" s="1"/>
  <c r="D170" i="1"/>
  <c r="H140" i="1"/>
  <c r="G140" i="1"/>
  <c r="F140" i="1"/>
  <c r="E140" i="1"/>
  <c r="D140" i="1"/>
  <c r="H137" i="1"/>
  <c r="H142" i="1" s="1"/>
  <c r="G137" i="1"/>
  <c r="F137" i="1"/>
  <c r="F142" i="1" s="1"/>
  <c r="E137" i="1"/>
  <c r="D137" i="1"/>
  <c r="D142" i="1" s="1"/>
  <c r="H120" i="1"/>
  <c r="H122" i="1" s="1"/>
  <c r="G120" i="1"/>
  <c r="G122" i="1" s="1"/>
  <c r="F120" i="1"/>
  <c r="F122" i="1" s="1"/>
  <c r="E120" i="1"/>
  <c r="E122" i="1" s="1"/>
  <c r="D120" i="1"/>
  <c r="D122" i="1" s="1"/>
  <c r="G113" i="1"/>
  <c r="H111" i="1"/>
  <c r="H113" i="1" s="1"/>
  <c r="G111" i="1"/>
  <c r="F111" i="1"/>
  <c r="F113" i="1" s="1"/>
  <c r="E111" i="1"/>
  <c r="E113" i="1" s="1"/>
  <c r="D111" i="1"/>
  <c r="D113" i="1" s="1"/>
  <c r="H90" i="1"/>
  <c r="H92" i="1" s="1"/>
  <c r="H94" i="1" s="1"/>
  <c r="G90" i="1"/>
  <c r="G92" i="1" s="1"/>
  <c r="G94" i="1" s="1"/>
  <c r="F90" i="1"/>
  <c r="F92" i="1" s="1"/>
  <c r="F94" i="1" s="1"/>
  <c r="E90" i="1"/>
  <c r="E92" i="1" s="1"/>
  <c r="E94" i="1" s="1"/>
  <c r="D90" i="1"/>
  <c r="D92" i="1" s="1"/>
  <c r="D94" i="1" s="1"/>
  <c r="H64" i="1"/>
  <c r="H66" i="1" s="1"/>
  <c r="G64" i="1"/>
  <c r="G66" i="1" s="1"/>
  <c r="F64" i="1"/>
  <c r="F66" i="1" s="1"/>
  <c r="E64" i="1"/>
  <c r="E66" i="1" s="1"/>
  <c r="D64" i="1"/>
  <c r="D66" i="1" s="1"/>
  <c r="H45" i="1"/>
  <c r="G45" i="1"/>
  <c r="F45" i="1"/>
  <c r="E45" i="1"/>
  <c r="D45" i="1"/>
  <c r="H41" i="1"/>
  <c r="G41" i="1"/>
  <c r="G47" i="1" s="1"/>
  <c r="F41" i="1"/>
  <c r="E41" i="1"/>
  <c r="E47" i="1" s="1"/>
  <c r="D41" i="1"/>
  <c r="H38" i="1"/>
  <c r="H47" i="1" s="1"/>
  <c r="H68" i="1" s="1"/>
  <c r="H70" i="1" s="1"/>
  <c r="G38" i="1"/>
  <c r="F38" i="1"/>
  <c r="F47" i="1" s="1"/>
  <c r="F68" i="1" s="1"/>
  <c r="F70" i="1" s="1"/>
  <c r="E38" i="1"/>
  <c r="D38" i="1"/>
  <c r="D47" i="1" s="1"/>
  <c r="D68" i="1" s="1"/>
  <c r="D70" i="1" s="1"/>
  <c r="D6" i="1"/>
  <c r="B4" i="1"/>
  <c r="A3" i="1"/>
  <c r="G345" i="1" l="1"/>
  <c r="G347" i="1" s="1"/>
  <c r="F418" i="1"/>
  <c r="F457" i="1" s="1"/>
  <c r="E68" i="1"/>
  <c r="E70" i="1" s="1"/>
  <c r="G68" i="1"/>
  <c r="G70" i="1" s="1"/>
  <c r="E228" i="1"/>
  <c r="E230" i="1" s="1"/>
  <c r="G488" i="1"/>
  <c r="G503" i="1" s="1"/>
  <c r="E142" i="1"/>
  <c r="E144" i="1" s="1"/>
  <c r="E146" i="1" s="1"/>
  <c r="G142" i="1"/>
  <c r="G144" i="1" s="1"/>
  <c r="G146" i="1" s="1"/>
  <c r="G592" i="1" s="1"/>
  <c r="D214" i="1"/>
  <c r="H214" i="1"/>
  <c r="G226" i="1"/>
  <c r="G228" i="1" s="1"/>
  <c r="G230" i="1" s="1"/>
  <c r="D260" i="1"/>
  <c r="D262" i="1" s="1"/>
  <c r="H260" i="1"/>
  <c r="H262" i="1" s="1"/>
  <c r="D345" i="1"/>
  <c r="D347" i="1" s="1"/>
  <c r="F345" i="1"/>
  <c r="F347" i="1" s="1"/>
  <c r="H345" i="1"/>
  <c r="H347" i="1" s="1"/>
  <c r="E366" i="1"/>
  <c r="G366" i="1"/>
  <c r="D390" i="1"/>
  <c r="D418" i="1" s="1"/>
  <c r="F390" i="1"/>
  <c r="H390" i="1"/>
  <c r="F455" i="1"/>
  <c r="D521" i="1"/>
  <c r="D545" i="1" s="1"/>
  <c r="D559" i="1" s="1"/>
  <c r="F521" i="1"/>
  <c r="F545" i="1" s="1"/>
  <c r="F559" i="1" s="1"/>
  <c r="H521" i="1"/>
  <c r="H545" i="1" s="1"/>
  <c r="H559" i="1" s="1"/>
  <c r="D588" i="1"/>
  <c r="D590" i="1" s="1"/>
  <c r="H588" i="1"/>
  <c r="H590" i="1" s="1"/>
  <c r="H146" i="1"/>
  <c r="H418" i="1"/>
  <c r="H503" i="1"/>
  <c r="D144" i="1"/>
  <c r="D146" i="1" s="1"/>
  <c r="F144" i="1"/>
  <c r="F146" i="1" s="1"/>
  <c r="H144" i="1"/>
  <c r="D177" i="1"/>
  <c r="D228" i="1" s="1"/>
  <c r="D230" i="1" s="1"/>
  <c r="F177" i="1"/>
  <c r="F228" i="1" s="1"/>
  <c r="F230" i="1" s="1"/>
  <c r="H177" i="1"/>
  <c r="H228" i="1" s="1"/>
  <c r="H230" i="1" s="1"/>
  <c r="G260" i="1"/>
  <c r="G262" i="1" s="1"/>
  <c r="E345" i="1"/>
  <c r="E347" i="1" s="1"/>
  <c r="D455" i="1"/>
  <c r="H455" i="1"/>
  <c r="F588" i="1"/>
  <c r="F590" i="1" s="1"/>
  <c r="E416" i="1"/>
  <c r="G416" i="1"/>
  <c r="G418" i="1" s="1"/>
  <c r="G457" i="1" s="1"/>
  <c r="G455" i="1"/>
  <c r="E488" i="1"/>
  <c r="E503" i="1" s="1"/>
  <c r="D499" i="1"/>
  <c r="D501" i="1" s="1"/>
  <c r="D503" i="1" s="1"/>
  <c r="F499" i="1"/>
  <c r="F501" i="1" s="1"/>
  <c r="F503" i="1" s="1"/>
  <c r="H499" i="1"/>
  <c r="H501" i="1" s="1"/>
  <c r="E521" i="1"/>
  <c r="E545" i="1" s="1"/>
  <c r="E559" i="1" s="1"/>
  <c r="G521" i="1"/>
  <c r="G545" i="1" s="1"/>
  <c r="G559" i="1" s="1"/>
  <c r="G588" i="1"/>
  <c r="G590" i="1" s="1"/>
  <c r="H457" i="1" l="1"/>
  <c r="H592" i="1" s="1"/>
  <c r="E418" i="1"/>
  <c r="E457" i="1" s="1"/>
  <c r="E592" i="1"/>
  <c r="F592" i="1"/>
  <c r="D457" i="1"/>
  <c r="D592" i="1" s="1"/>
</calcChain>
</file>

<file path=xl/sharedStrings.xml><?xml version="1.0" encoding="utf-8"?>
<sst xmlns="http://schemas.openxmlformats.org/spreadsheetml/2006/main" count="808" uniqueCount="220">
  <si>
    <t>N</t>
  </si>
  <si>
    <t xml:space="preserve"> Бланка стойностни показатели: Разход</t>
  </si>
  <si>
    <t>Рудозем</t>
  </si>
  <si>
    <t>Община:</t>
  </si>
  <si>
    <t>7108</t>
  </si>
  <si>
    <t>Година:</t>
  </si>
  <si>
    <t>Име на параграф</t>
  </si>
  <si>
    <t>Код на параграф</t>
  </si>
  <si>
    <t>I. Функция Общи държавни служби</t>
  </si>
  <si>
    <t>Група А) Изпълнителни и законодателни органи</t>
  </si>
  <si>
    <t>122 Общинска администрация</t>
  </si>
  <si>
    <t>разходи</t>
  </si>
  <si>
    <t>Заплати и възнаграждения за персонала, нает по трудови и служебни правоотношения</t>
  </si>
  <si>
    <t>0100</t>
  </si>
  <si>
    <t>заплати и възнаграждения на персонала нает по трудови правоотношения</t>
  </si>
  <si>
    <t>0101</t>
  </si>
  <si>
    <t>заплати и възнаграждения на персонала нает по служебни правоотношения</t>
  </si>
  <si>
    <t>0102</t>
  </si>
  <si>
    <t>Други възнаграждения и плащания за персонала</t>
  </si>
  <si>
    <t>0200</t>
  </si>
  <si>
    <t xml:space="preserve">за нещатен персонал нает по трудови правоотношения </t>
  </si>
  <si>
    <t>0201</t>
  </si>
  <si>
    <t>за персонала по извънтрудови правоотношения</t>
  </si>
  <si>
    <t>0202</t>
  </si>
  <si>
    <t>изплатени суми от СБКО, за облекло и други на персонала, с характер на възнаграждение</t>
  </si>
  <si>
    <t>0205</t>
  </si>
  <si>
    <t>други плащания и възнаграждения</t>
  </si>
  <si>
    <t>0209</t>
  </si>
  <si>
    <t>Задължителни осигурителни вноски от работодатели</t>
  </si>
  <si>
    <t>0500</t>
  </si>
  <si>
    <t>осигурителни вноски от работодатели за Държавното обществено осигуряване (ДОО)</t>
  </si>
  <si>
    <t>0551</t>
  </si>
  <si>
    <t>здравноосигурителни вноски от работодатели</t>
  </si>
  <si>
    <t>0560</t>
  </si>
  <si>
    <t>вноски за допълнително задължително осигуряване от работодатели</t>
  </si>
  <si>
    <t>0580</t>
  </si>
  <si>
    <t>Издръжка</t>
  </si>
  <si>
    <t>1000</t>
  </si>
  <si>
    <t>храна</t>
  </si>
  <si>
    <t>1011</t>
  </si>
  <si>
    <t>учебни и научно-изследователски разходи и книги за библиотеките</t>
  </si>
  <si>
    <t>1014</t>
  </si>
  <si>
    <t>материали</t>
  </si>
  <si>
    <t>1015</t>
  </si>
  <si>
    <t>вода, горива и енергия</t>
  </si>
  <si>
    <t>1016</t>
  </si>
  <si>
    <t>разходи за външни услуги</t>
  </si>
  <si>
    <t>1020</t>
  </si>
  <si>
    <t>текущ ремонт</t>
  </si>
  <si>
    <t>1030</t>
  </si>
  <si>
    <t>командировки в страната</t>
  </si>
  <si>
    <t>1051</t>
  </si>
  <si>
    <t>краткосрочни командировки в чужбина</t>
  </si>
  <si>
    <t>1052</t>
  </si>
  <si>
    <t>разходи за застраховки</t>
  </si>
  <si>
    <t>1062</t>
  </si>
  <si>
    <t>разходи за договорни санкции и неустойки, съдебни обезщетения и разноски</t>
  </si>
  <si>
    <t>1092</t>
  </si>
  <si>
    <t>други разходи, некласифицирани в другите параграфи и подпараграфи</t>
  </si>
  <si>
    <t>1098</t>
  </si>
  <si>
    <t>Текущи трансфери, обезщетения и помощи за домакинствата</t>
  </si>
  <si>
    <t>4200</t>
  </si>
  <si>
    <t>обезщетения и помощи по решение на общинския съвет</t>
  </si>
  <si>
    <t>4214</t>
  </si>
  <si>
    <t>Всичко - разходи:</t>
  </si>
  <si>
    <t>субсидии</t>
  </si>
  <si>
    <t>Разходи за членски внос и участие в нетърговски организации и дейности</t>
  </si>
  <si>
    <t>4600</t>
  </si>
  <si>
    <t>Всичко - субсидии:</t>
  </si>
  <si>
    <t>капиталови разходи</t>
  </si>
  <si>
    <t>Придобиване на дълготрайни материални активи</t>
  </si>
  <si>
    <t>5200</t>
  </si>
  <si>
    <t>придобиване на компютри и хардуер</t>
  </si>
  <si>
    <t>5201</t>
  </si>
  <si>
    <t>Всичко - капиталови разходи:</t>
  </si>
  <si>
    <t>Всичко - 122 Общинска администрация:</t>
  </si>
  <si>
    <t xml:space="preserve">123 Общински съвети </t>
  </si>
  <si>
    <t>Всичко - 123 Общински съвети :</t>
  </si>
  <si>
    <t>Всичко - Група А) Изпълнителни и законодателни органи:</t>
  </si>
  <si>
    <t>Всичко - I. Функция Общи държавни служби:</t>
  </si>
  <si>
    <t>II. Функция Отбрана и сигурност</t>
  </si>
  <si>
    <t>Група Б) Полиция, вътрешен ред и сигурност</t>
  </si>
  <si>
    <t>239 Други дейности по вътрешната сигурност</t>
  </si>
  <si>
    <t>Всичко - 239 Други дейности по вътрешната сигурност:</t>
  </si>
  <si>
    <t>Всичко - Група Б) Полиция, вътрешен ред и сигурност:</t>
  </si>
  <si>
    <t>Група Д) Защита на населението, управление и дейности при стихийни бедствия и аварии</t>
  </si>
  <si>
    <t>282 Отбранително-мобилизационна подготовка, поддържане на запаси и мощности</t>
  </si>
  <si>
    <t>Всичко - 282 Отбранително-мобилизационна подготовка, поддържане на запаси и мощности:</t>
  </si>
  <si>
    <t>284 Ликвидиране на последици от стихийни бедствия и производствени аварии</t>
  </si>
  <si>
    <t>Основен ремонт на дълготрайни материални активи</t>
  </si>
  <si>
    <t>5100</t>
  </si>
  <si>
    <t>изграждане на инфраструктурни обекти</t>
  </si>
  <si>
    <t>5206</t>
  </si>
  <si>
    <t>Всичко - 284 Ликвидиране на последици от стихийни бедствия и производствени аварии:</t>
  </si>
  <si>
    <t>285 Доброволни формирования за защита при бедствия</t>
  </si>
  <si>
    <t>Всичко - 285 Доброволни формирования за защита при бедствия:</t>
  </si>
  <si>
    <t>Всичко - Група Д) Защита на населението, управление и дейности при стихийни бедствия и аварии:</t>
  </si>
  <si>
    <t>Всичко - II. Функция Отбрана и сигурност:</t>
  </si>
  <si>
    <t>III. Функция Образование</t>
  </si>
  <si>
    <t/>
  </si>
  <si>
    <t>311 Детски градини</t>
  </si>
  <si>
    <t>осигурителни вноски от работодатели за Учителския пенсионен фонд (УчПФ)</t>
  </si>
  <si>
    <t>0552</t>
  </si>
  <si>
    <t>придобиване на друго оборудване, машини и съоръжения</t>
  </si>
  <si>
    <t>5203</t>
  </si>
  <si>
    <t>придобиване на стопански инвентар</t>
  </si>
  <si>
    <t>5205</t>
  </si>
  <si>
    <t>Всичко - 311 Детски градини:</t>
  </si>
  <si>
    <t>322 Неспециализирани училища, без професионални гимназии</t>
  </si>
  <si>
    <t>обезщетения за персонала, с характер на възнаграждение</t>
  </si>
  <si>
    <t>0208</t>
  </si>
  <si>
    <t>постелен инвентар и облекло</t>
  </si>
  <si>
    <t>1013</t>
  </si>
  <si>
    <t>Платени данъци, такси и административни санкции</t>
  </si>
  <si>
    <t>1900</t>
  </si>
  <si>
    <t>платени държавни данъци, такси, наказателни лихви и административни санкции</t>
  </si>
  <si>
    <t>1901</t>
  </si>
  <si>
    <t>платени общински данъци, такси, наказателни лихви и административни санкции</t>
  </si>
  <si>
    <t>1981</t>
  </si>
  <si>
    <t>Стипендии</t>
  </si>
  <si>
    <t>4000</t>
  </si>
  <si>
    <t>Всичко - 322 Неспециализирани училища, без професионални гимназии:</t>
  </si>
  <si>
    <t>389 Други дейности по образованието</t>
  </si>
  <si>
    <t>Всичко - 389 Други дейности по образованието:</t>
  </si>
  <si>
    <t>Всичко - :</t>
  </si>
  <si>
    <t>Всичко - III. Функция Образование:</t>
  </si>
  <si>
    <t>IV. Функция Здравеопазване</t>
  </si>
  <si>
    <t>437 Здравен кабинет в детски градини и училища</t>
  </si>
  <si>
    <t>медикаменти</t>
  </si>
  <si>
    <t>1012</t>
  </si>
  <si>
    <t>Всичко - 437 Здравен кабинет в детски градини и училища:</t>
  </si>
  <si>
    <t>469 Други дейности по здравеопазването</t>
  </si>
  <si>
    <t>Всичко - 469 Други дейности по здравеопазването:</t>
  </si>
  <si>
    <t>Всичко - IV. Функция Здравеопазване:</t>
  </si>
  <si>
    <t>V. Функция Социално осигуряване, подпомагане и грижи</t>
  </si>
  <si>
    <t>Група В) Програми, дейности и служби по социалното осигуряване, подпомагане и заетостта</t>
  </si>
  <si>
    <t>526 Центрове за обществена подкрепа</t>
  </si>
  <si>
    <t>Всичко - 526 Центрове за обществена подкрепа:</t>
  </si>
  <si>
    <t>532 Програми за временна заетост</t>
  </si>
  <si>
    <t>Всичко - 532 Програми за временна заетост:</t>
  </si>
  <si>
    <t>551 Дневни центрове за лица с увреждания</t>
  </si>
  <si>
    <t>Всичко - 551 Дневни центрове за лица с увреждания:</t>
  </si>
  <si>
    <t>561 Асистентска подкрепа</t>
  </si>
  <si>
    <t>Всичко - 561 Асистентска подкрепа:</t>
  </si>
  <si>
    <t>562 Асистенти за лична помощ</t>
  </si>
  <si>
    <t>Всичко - 562 Асистенти за лична помощ:</t>
  </si>
  <si>
    <t>Всичко - Група В) Програми, дейности и служби по социалното осигуряване, подпомагане и заетостта:</t>
  </si>
  <si>
    <t>Всичко - V. Функция Социално осигуряване, подпомагане и грижи:</t>
  </si>
  <si>
    <t>VI. Жилищно строителство, благоустройство, комунално стопанство и опазване на околната среда</t>
  </si>
  <si>
    <t>Група А) Жилищно строителство, благоустройство, комунално стопанство</t>
  </si>
  <si>
    <t>603 Водоснабдяване и канализация</t>
  </si>
  <si>
    <t>Всичко - 603 Водоснабдяване и канализация:</t>
  </si>
  <si>
    <t>604 Осветление на улици и площади</t>
  </si>
  <si>
    <t>Всичко - 604 Осветление на улици и площади:</t>
  </si>
  <si>
    <t>606 Изграждане, ремонт и поддържане на уличната мрежа</t>
  </si>
  <si>
    <t>Всичко - 606 Изграждане, ремонт и поддържане на уличната мрежа:</t>
  </si>
  <si>
    <t>619 Други дейности по жилищното строителство, благоустройството и регионалното развитие</t>
  </si>
  <si>
    <t>Всичко - 619 Други дейности по жилищното строителство, благоустройството и регионалното развитие:</t>
  </si>
  <si>
    <t>Всичко - Група А) Жилищно строителство, благоустройство, комунално стопанство:</t>
  </si>
  <si>
    <t>Група Б) Опазване на околната среда</t>
  </si>
  <si>
    <t>622 Озеленяване</t>
  </si>
  <si>
    <t>Всичко - 622 Озеленяване:</t>
  </si>
  <si>
    <t>623 Чистота</t>
  </si>
  <si>
    <t>Всичко - 623 Чистота:</t>
  </si>
  <si>
    <t>Всичко - Група Б) Опазване на околната среда:</t>
  </si>
  <si>
    <t>Всичко - VI. Жилищно строителство, благоустройство, комунално стопанство и опазване на околната среда:</t>
  </si>
  <si>
    <t>VII. Функция Култура, спорт, почивни дейности и религиозно дело</t>
  </si>
  <si>
    <t>Група Б) Физическа култура и спорт</t>
  </si>
  <si>
    <t>713 Спорт за всички</t>
  </si>
  <si>
    <t>Всичко - 713 Спорт за всички:</t>
  </si>
  <si>
    <t>714 Спортни бази за спорт за всички</t>
  </si>
  <si>
    <t>Всичко - 714 Спортни бази за спорт за всички:</t>
  </si>
  <si>
    <t>Всичко - Група Б) Физическа култура и спорт:</t>
  </si>
  <si>
    <t>Група В) Култура</t>
  </si>
  <si>
    <t>738 Читалища</t>
  </si>
  <si>
    <t>Субсидии и други текущи трансфери за юридически лица с нестопанска цел</t>
  </si>
  <si>
    <t>4500</t>
  </si>
  <si>
    <t>Всичко - 738 Читалища:</t>
  </si>
  <si>
    <t>Всичко - Група В) Култура:</t>
  </si>
  <si>
    <t>Всичко - VII. Функция Култура, спорт, почивни дейности и религиозно дело:</t>
  </si>
  <si>
    <t>VIII. Функция Икономически дейности и услуги</t>
  </si>
  <si>
    <t>Група В) Транспорт и съобщения</t>
  </si>
  <si>
    <t>832 Служби и дейности по поддържане, ремонт и изграждане на пътищата</t>
  </si>
  <si>
    <t>Всичко - 832 Служби и дейности по поддържане, ремонт и изграждане на пътищата:</t>
  </si>
  <si>
    <t>849 Други дейности по транспорта,пътищата,пощите и далекосъобщенията</t>
  </si>
  <si>
    <t>Всичко - 849 Други дейности по транспорта,пътищата,пощите и далекосъобщенията:</t>
  </si>
  <si>
    <t>Всичко - Група В) Транспорт и съобщения:</t>
  </si>
  <si>
    <t>Група Е) Други дейности по икономиката</t>
  </si>
  <si>
    <t>898 Други дейности по икономиката</t>
  </si>
  <si>
    <t>Всичко - 898 Други дейности по икономиката:</t>
  </si>
  <si>
    <t>Всичко - Група Е) Други дейности по икономиката:</t>
  </si>
  <si>
    <t>Всичко - VIII. Функция Икономически дейности и услуги:</t>
  </si>
  <si>
    <t>IX. Функция Разходи некласифицирани в другите функции</t>
  </si>
  <si>
    <t>910 Разходи за лихви</t>
  </si>
  <si>
    <t>други</t>
  </si>
  <si>
    <t>Разходи за лихви по заеми от страната</t>
  </si>
  <si>
    <t>2200</t>
  </si>
  <si>
    <t>Разходи за лихви по заеми от банки в страната</t>
  </si>
  <si>
    <t>2221</t>
  </si>
  <si>
    <t>Разходи за лихви по други заеми от страната</t>
  </si>
  <si>
    <t>2224</t>
  </si>
  <si>
    <t>Всичко - други:</t>
  </si>
  <si>
    <t>Всичко - 910 Разходи за лихви:</t>
  </si>
  <si>
    <t>997 Други разходи некласифицирани по другите функции</t>
  </si>
  <si>
    <t>такса ангажимент по заеми</t>
  </si>
  <si>
    <t>1063</t>
  </si>
  <si>
    <t>Всичко - 997 Други разходи некласифицирани по другите функции:</t>
  </si>
  <si>
    <t xml:space="preserve">998 Резерв </t>
  </si>
  <si>
    <t>Резерв</t>
  </si>
  <si>
    <t>Резерв за непредвидени и неотложни разходи</t>
  </si>
  <si>
    <t>0098</t>
  </si>
  <si>
    <t>Всичко - Резерв:</t>
  </si>
  <si>
    <t>Всичко - 998 Резерв :</t>
  </si>
  <si>
    <t>Всичко - IX. Функция Разходи некласифицирани в другите функции:</t>
  </si>
  <si>
    <t>Всичко:</t>
  </si>
  <si>
    <t xml:space="preserve"> I-во трим.</t>
  </si>
  <si>
    <t xml:space="preserve"> II-ро трим.</t>
  </si>
  <si>
    <t xml:space="preserve"> III-то трим.</t>
  </si>
  <si>
    <t>IV-то трим.</t>
  </si>
  <si>
    <t>Приложение №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</si>
</sst>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wrapText="1" indent="4"/>
    </xf>
    <xf numFmtId="0" fontId="3" fillId="0" borderId="0" xfId="0" applyFont="1" applyFill="1" applyBorder="1" applyAlignment="1">
      <alignment horizontal="left" vertical="center" wrapText="1" indent="5"/>
    </xf>
    <xf numFmtId="0" fontId="1" fillId="0" borderId="0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592"/>
  <sheetViews>
    <sheetView tabSelected="1" topLeftCell="B1" workbookViewId="0">
      <selection activeCell="N9" sqref="N9"/>
    </sheetView>
  </sheetViews>
  <sheetFormatPr defaultColWidth="8.85546875" defaultRowHeight="30" customHeight="1" x14ac:dyDescent="0.25"/>
  <cols>
    <col min="1" max="1" width="0" style="2" hidden="1" customWidth="1"/>
    <col min="2" max="2" width="59.7109375" style="2" customWidth="1"/>
    <col min="3" max="3" width="9" style="2" customWidth="1"/>
    <col min="4" max="4" width="12" style="2" customWidth="1"/>
    <col min="5" max="5" width="11.140625" style="2" customWidth="1"/>
    <col min="6" max="6" width="10.28515625" style="2" customWidth="1"/>
    <col min="7" max="7" width="11" style="2" customWidth="1"/>
    <col min="8" max="8" width="11.42578125" style="2" customWidth="1"/>
    <col min="9" max="13" width="20.28515625" style="2" hidden="1" customWidth="1"/>
    <col min="14" max="14" width="20.28515625" style="2" customWidth="1"/>
    <col min="15" max="243" width="8.85546875" style="2"/>
    <col min="244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2" width="20.42578125" style="3" customWidth="1"/>
    <col min="263" max="264" width="20.28515625" style="3" customWidth="1"/>
    <col min="265" max="269" width="0" style="3" hidden="1" customWidth="1"/>
    <col min="270" max="270" width="20.285156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18" width="20.42578125" style="3" customWidth="1"/>
    <col min="519" max="520" width="20.28515625" style="3" customWidth="1"/>
    <col min="521" max="525" width="0" style="3" hidden="1" customWidth="1"/>
    <col min="526" max="526" width="20.285156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4" width="20.42578125" style="3" customWidth="1"/>
    <col min="775" max="776" width="20.28515625" style="3" customWidth="1"/>
    <col min="777" max="781" width="0" style="3" hidden="1" customWidth="1"/>
    <col min="782" max="782" width="20.285156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0" width="20.42578125" style="3" customWidth="1"/>
    <col min="1031" max="1032" width="20.28515625" style="3" customWidth="1"/>
    <col min="1033" max="1037" width="0" style="3" hidden="1" customWidth="1"/>
    <col min="1038" max="1038" width="20.285156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6" width="20.42578125" style="3" customWidth="1"/>
    <col min="1287" max="1288" width="20.28515625" style="3" customWidth="1"/>
    <col min="1289" max="1293" width="0" style="3" hidden="1" customWidth="1"/>
    <col min="1294" max="1294" width="20.285156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2" width="20.42578125" style="3" customWidth="1"/>
    <col min="1543" max="1544" width="20.28515625" style="3" customWidth="1"/>
    <col min="1545" max="1549" width="0" style="3" hidden="1" customWidth="1"/>
    <col min="1550" max="1550" width="20.285156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798" width="20.42578125" style="3" customWidth="1"/>
    <col min="1799" max="1800" width="20.28515625" style="3" customWidth="1"/>
    <col min="1801" max="1805" width="0" style="3" hidden="1" customWidth="1"/>
    <col min="1806" max="1806" width="20.285156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4" width="20.42578125" style="3" customWidth="1"/>
    <col min="2055" max="2056" width="20.28515625" style="3" customWidth="1"/>
    <col min="2057" max="2061" width="0" style="3" hidden="1" customWidth="1"/>
    <col min="2062" max="2062" width="20.285156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0" width="20.42578125" style="3" customWidth="1"/>
    <col min="2311" max="2312" width="20.28515625" style="3" customWidth="1"/>
    <col min="2313" max="2317" width="0" style="3" hidden="1" customWidth="1"/>
    <col min="2318" max="2318" width="20.285156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6" width="20.42578125" style="3" customWidth="1"/>
    <col min="2567" max="2568" width="20.28515625" style="3" customWidth="1"/>
    <col min="2569" max="2573" width="0" style="3" hidden="1" customWidth="1"/>
    <col min="2574" max="2574" width="20.285156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2" width="20.42578125" style="3" customWidth="1"/>
    <col min="2823" max="2824" width="20.28515625" style="3" customWidth="1"/>
    <col min="2825" max="2829" width="0" style="3" hidden="1" customWidth="1"/>
    <col min="2830" max="2830" width="20.285156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78" width="20.42578125" style="3" customWidth="1"/>
    <col min="3079" max="3080" width="20.28515625" style="3" customWidth="1"/>
    <col min="3081" max="3085" width="0" style="3" hidden="1" customWidth="1"/>
    <col min="3086" max="3086" width="20.285156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4" width="20.42578125" style="3" customWidth="1"/>
    <col min="3335" max="3336" width="20.28515625" style="3" customWidth="1"/>
    <col min="3337" max="3341" width="0" style="3" hidden="1" customWidth="1"/>
    <col min="3342" max="3342" width="20.285156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0" width="20.42578125" style="3" customWidth="1"/>
    <col min="3591" max="3592" width="20.28515625" style="3" customWidth="1"/>
    <col min="3593" max="3597" width="0" style="3" hidden="1" customWidth="1"/>
    <col min="3598" max="3598" width="20.285156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6" width="20.42578125" style="3" customWidth="1"/>
    <col min="3847" max="3848" width="20.28515625" style="3" customWidth="1"/>
    <col min="3849" max="3853" width="0" style="3" hidden="1" customWidth="1"/>
    <col min="3854" max="3854" width="20.285156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2" width="20.42578125" style="3" customWidth="1"/>
    <col min="4103" max="4104" width="20.28515625" style="3" customWidth="1"/>
    <col min="4105" max="4109" width="0" style="3" hidden="1" customWidth="1"/>
    <col min="4110" max="4110" width="20.285156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58" width="20.42578125" style="3" customWidth="1"/>
    <col min="4359" max="4360" width="20.28515625" style="3" customWidth="1"/>
    <col min="4361" max="4365" width="0" style="3" hidden="1" customWidth="1"/>
    <col min="4366" max="4366" width="20.285156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4" width="20.42578125" style="3" customWidth="1"/>
    <col min="4615" max="4616" width="20.28515625" style="3" customWidth="1"/>
    <col min="4617" max="4621" width="0" style="3" hidden="1" customWidth="1"/>
    <col min="4622" max="4622" width="20.285156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0" width="20.42578125" style="3" customWidth="1"/>
    <col min="4871" max="4872" width="20.28515625" style="3" customWidth="1"/>
    <col min="4873" max="4877" width="0" style="3" hidden="1" customWidth="1"/>
    <col min="4878" max="4878" width="20.285156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6" width="20.42578125" style="3" customWidth="1"/>
    <col min="5127" max="5128" width="20.28515625" style="3" customWidth="1"/>
    <col min="5129" max="5133" width="0" style="3" hidden="1" customWidth="1"/>
    <col min="5134" max="5134" width="20.285156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2" width="20.42578125" style="3" customWidth="1"/>
    <col min="5383" max="5384" width="20.28515625" style="3" customWidth="1"/>
    <col min="5385" max="5389" width="0" style="3" hidden="1" customWidth="1"/>
    <col min="5390" max="5390" width="20.285156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38" width="20.42578125" style="3" customWidth="1"/>
    <col min="5639" max="5640" width="20.28515625" style="3" customWidth="1"/>
    <col min="5641" max="5645" width="0" style="3" hidden="1" customWidth="1"/>
    <col min="5646" max="5646" width="20.285156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4" width="20.42578125" style="3" customWidth="1"/>
    <col min="5895" max="5896" width="20.28515625" style="3" customWidth="1"/>
    <col min="5897" max="5901" width="0" style="3" hidden="1" customWidth="1"/>
    <col min="5902" max="5902" width="20.285156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0" width="20.42578125" style="3" customWidth="1"/>
    <col min="6151" max="6152" width="20.28515625" style="3" customWidth="1"/>
    <col min="6153" max="6157" width="0" style="3" hidden="1" customWidth="1"/>
    <col min="6158" max="6158" width="20.285156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6" width="20.42578125" style="3" customWidth="1"/>
    <col min="6407" max="6408" width="20.28515625" style="3" customWidth="1"/>
    <col min="6409" max="6413" width="0" style="3" hidden="1" customWidth="1"/>
    <col min="6414" max="6414" width="20.285156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2" width="20.42578125" style="3" customWidth="1"/>
    <col min="6663" max="6664" width="20.28515625" style="3" customWidth="1"/>
    <col min="6665" max="6669" width="0" style="3" hidden="1" customWidth="1"/>
    <col min="6670" max="6670" width="20.285156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18" width="20.42578125" style="3" customWidth="1"/>
    <col min="6919" max="6920" width="20.28515625" style="3" customWidth="1"/>
    <col min="6921" max="6925" width="0" style="3" hidden="1" customWidth="1"/>
    <col min="6926" max="6926" width="20.285156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4" width="20.42578125" style="3" customWidth="1"/>
    <col min="7175" max="7176" width="20.28515625" style="3" customWidth="1"/>
    <col min="7177" max="7181" width="0" style="3" hidden="1" customWidth="1"/>
    <col min="7182" max="7182" width="20.285156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0" width="20.42578125" style="3" customWidth="1"/>
    <col min="7431" max="7432" width="20.28515625" style="3" customWidth="1"/>
    <col min="7433" max="7437" width="0" style="3" hidden="1" customWidth="1"/>
    <col min="7438" max="7438" width="20.285156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6" width="20.42578125" style="3" customWidth="1"/>
    <col min="7687" max="7688" width="20.28515625" style="3" customWidth="1"/>
    <col min="7689" max="7693" width="0" style="3" hidden="1" customWidth="1"/>
    <col min="7694" max="7694" width="20.285156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2" width="20.42578125" style="3" customWidth="1"/>
    <col min="7943" max="7944" width="20.28515625" style="3" customWidth="1"/>
    <col min="7945" max="7949" width="0" style="3" hidden="1" customWidth="1"/>
    <col min="7950" max="7950" width="20.285156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198" width="20.42578125" style="3" customWidth="1"/>
    <col min="8199" max="8200" width="20.28515625" style="3" customWidth="1"/>
    <col min="8201" max="8205" width="0" style="3" hidden="1" customWidth="1"/>
    <col min="8206" max="8206" width="20.285156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4" width="20.42578125" style="3" customWidth="1"/>
    <col min="8455" max="8456" width="20.28515625" style="3" customWidth="1"/>
    <col min="8457" max="8461" width="0" style="3" hidden="1" customWidth="1"/>
    <col min="8462" max="8462" width="20.285156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0" width="20.42578125" style="3" customWidth="1"/>
    <col min="8711" max="8712" width="20.28515625" style="3" customWidth="1"/>
    <col min="8713" max="8717" width="0" style="3" hidden="1" customWidth="1"/>
    <col min="8718" max="8718" width="20.285156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6" width="20.42578125" style="3" customWidth="1"/>
    <col min="8967" max="8968" width="20.28515625" style="3" customWidth="1"/>
    <col min="8969" max="8973" width="0" style="3" hidden="1" customWidth="1"/>
    <col min="8974" max="8974" width="20.285156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2" width="20.42578125" style="3" customWidth="1"/>
    <col min="9223" max="9224" width="20.28515625" style="3" customWidth="1"/>
    <col min="9225" max="9229" width="0" style="3" hidden="1" customWidth="1"/>
    <col min="9230" max="9230" width="20.285156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78" width="20.42578125" style="3" customWidth="1"/>
    <col min="9479" max="9480" width="20.28515625" style="3" customWidth="1"/>
    <col min="9481" max="9485" width="0" style="3" hidden="1" customWidth="1"/>
    <col min="9486" max="9486" width="20.285156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4" width="20.42578125" style="3" customWidth="1"/>
    <col min="9735" max="9736" width="20.28515625" style="3" customWidth="1"/>
    <col min="9737" max="9741" width="0" style="3" hidden="1" customWidth="1"/>
    <col min="9742" max="9742" width="20.285156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0" width="20.42578125" style="3" customWidth="1"/>
    <col min="9991" max="9992" width="20.28515625" style="3" customWidth="1"/>
    <col min="9993" max="9997" width="0" style="3" hidden="1" customWidth="1"/>
    <col min="9998" max="9998" width="20.285156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6" width="20.42578125" style="3" customWidth="1"/>
    <col min="10247" max="10248" width="20.28515625" style="3" customWidth="1"/>
    <col min="10249" max="10253" width="0" style="3" hidden="1" customWidth="1"/>
    <col min="10254" max="10254" width="20.285156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2" width="20.42578125" style="3" customWidth="1"/>
    <col min="10503" max="10504" width="20.28515625" style="3" customWidth="1"/>
    <col min="10505" max="10509" width="0" style="3" hidden="1" customWidth="1"/>
    <col min="10510" max="10510" width="20.285156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58" width="20.42578125" style="3" customWidth="1"/>
    <col min="10759" max="10760" width="20.28515625" style="3" customWidth="1"/>
    <col min="10761" max="10765" width="0" style="3" hidden="1" customWidth="1"/>
    <col min="10766" max="10766" width="20.285156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4" width="20.42578125" style="3" customWidth="1"/>
    <col min="11015" max="11016" width="20.28515625" style="3" customWidth="1"/>
    <col min="11017" max="11021" width="0" style="3" hidden="1" customWidth="1"/>
    <col min="11022" max="11022" width="20.285156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0" width="20.42578125" style="3" customWidth="1"/>
    <col min="11271" max="11272" width="20.28515625" style="3" customWidth="1"/>
    <col min="11273" max="11277" width="0" style="3" hidden="1" customWidth="1"/>
    <col min="11278" max="11278" width="20.285156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6" width="20.42578125" style="3" customWidth="1"/>
    <col min="11527" max="11528" width="20.28515625" style="3" customWidth="1"/>
    <col min="11529" max="11533" width="0" style="3" hidden="1" customWidth="1"/>
    <col min="11534" max="11534" width="20.285156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2" width="20.42578125" style="3" customWidth="1"/>
    <col min="11783" max="11784" width="20.28515625" style="3" customWidth="1"/>
    <col min="11785" max="11789" width="0" style="3" hidden="1" customWidth="1"/>
    <col min="11790" max="11790" width="20.285156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38" width="20.42578125" style="3" customWidth="1"/>
    <col min="12039" max="12040" width="20.28515625" style="3" customWidth="1"/>
    <col min="12041" max="12045" width="0" style="3" hidden="1" customWidth="1"/>
    <col min="12046" max="12046" width="20.285156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4" width="20.42578125" style="3" customWidth="1"/>
    <col min="12295" max="12296" width="20.28515625" style="3" customWidth="1"/>
    <col min="12297" max="12301" width="0" style="3" hidden="1" customWidth="1"/>
    <col min="12302" max="12302" width="20.285156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0" width="20.42578125" style="3" customWidth="1"/>
    <col min="12551" max="12552" width="20.28515625" style="3" customWidth="1"/>
    <col min="12553" max="12557" width="0" style="3" hidden="1" customWidth="1"/>
    <col min="12558" max="12558" width="20.285156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6" width="20.42578125" style="3" customWidth="1"/>
    <col min="12807" max="12808" width="20.28515625" style="3" customWidth="1"/>
    <col min="12809" max="12813" width="0" style="3" hidden="1" customWidth="1"/>
    <col min="12814" max="12814" width="20.285156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2" width="20.42578125" style="3" customWidth="1"/>
    <col min="13063" max="13064" width="20.28515625" style="3" customWidth="1"/>
    <col min="13065" max="13069" width="0" style="3" hidden="1" customWidth="1"/>
    <col min="13070" max="13070" width="20.285156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18" width="20.42578125" style="3" customWidth="1"/>
    <col min="13319" max="13320" width="20.28515625" style="3" customWidth="1"/>
    <col min="13321" max="13325" width="0" style="3" hidden="1" customWidth="1"/>
    <col min="13326" max="13326" width="20.285156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4" width="20.42578125" style="3" customWidth="1"/>
    <col min="13575" max="13576" width="20.28515625" style="3" customWidth="1"/>
    <col min="13577" max="13581" width="0" style="3" hidden="1" customWidth="1"/>
    <col min="13582" max="13582" width="20.285156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0" width="20.42578125" style="3" customWidth="1"/>
    <col min="13831" max="13832" width="20.28515625" style="3" customWidth="1"/>
    <col min="13833" max="13837" width="0" style="3" hidden="1" customWidth="1"/>
    <col min="13838" max="13838" width="20.285156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6" width="20.42578125" style="3" customWidth="1"/>
    <col min="14087" max="14088" width="20.28515625" style="3" customWidth="1"/>
    <col min="14089" max="14093" width="0" style="3" hidden="1" customWidth="1"/>
    <col min="14094" max="14094" width="20.285156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2" width="20.42578125" style="3" customWidth="1"/>
    <col min="14343" max="14344" width="20.28515625" style="3" customWidth="1"/>
    <col min="14345" max="14349" width="0" style="3" hidden="1" customWidth="1"/>
    <col min="14350" max="14350" width="20.285156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598" width="20.42578125" style="3" customWidth="1"/>
    <col min="14599" max="14600" width="20.28515625" style="3" customWidth="1"/>
    <col min="14601" max="14605" width="0" style="3" hidden="1" customWidth="1"/>
    <col min="14606" max="14606" width="20.285156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4" width="20.42578125" style="3" customWidth="1"/>
    <col min="14855" max="14856" width="20.28515625" style="3" customWidth="1"/>
    <col min="14857" max="14861" width="0" style="3" hidden="1" customWidth="1"/>
    <col min="14862" max="14862" width="20.285156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0" width="20.42578125" style="3" customWidth="1"/>
    <col min="15111" max="15112" width="20.28515625" style="3" customWidth="1"/>
    <col min="15113" max="15117" width="0" style="3" hidden="1" customWidth="1"/>
    <col min="15118" max="15118" width="20.285156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6" width="20.42578125" style="3" customWidth="1"/>
    <col min="15367" max="15368" width="20.28515625" style="3" customWidth="1"/>
    <col min="15369" max="15373" width="0" style="3" hidden="1" customWidth="1"/>
    <col min="15374" max="15374" width="20.285156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2" width="20.42578125" style="3" customWidth="1"/>
    <col min="15623" max="15624" width="20.28515625" style="3" customWidth="1"/>
    <col min="15625" max="15629" width="0" style="3" hidden="1" customWidth="1"/>
    <col min="15630" max="15630" width="20.285156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78" width="20.42578125" style="3" customWidth="1"/>
    <col min="15879" max="15880" width="20.28515625" style="3" customWidth="1"/>
    <col min="15881" max="15885" width="0" style="3" hidden="1" customWidth="1"/>
    <col min="15886" max="15886" width="20.285156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4" width="20.42578125" style="3" customWidth="1"/>
    <col min="16135" max="16136" width="20.28515625" style="3" customWidth="1"/>
    <col min="16137" max="16141" width="0" style="3" hidden="1" customWidth="1"/>
    <col min="16142" max="16142" width="20.28515625" style="3" customWidth="1"/>
    <col min="16143" max="16384" width="8.85546875" style="3"/>
  </cols>
  <sheetData>
    <row r="1" spans="1:13" ht="30" customHeight="1" x14ac:dyDescent="0.25">
      <c r="A1" s="1" t="s">
        <v>0</v>
      </c>
      <c r="F1" s="28" t="s">
        <v>219</v>
      </c>
      <c r="G1" s="28"/>
      <c r="H1" s="28"/>
    </row>
    <row r="2" spans="1:13" ht="30" customHeight="1" x14ac:dyDescent="0.25">
      <c r="A2" s="4"/>
      <c r="B2" s="5" t="s">
        <v>1</v>
      </c>
      <c r="C2" s="5"/>
      <c r="D2" s="5"/>
      <c r="E2" s="5"/>
      <c r="F2" s="5"/>
      <c r="G2" s="5"/>
      <c r="H2" s="5"/>
    </row>
    <row r="3" spans="1:13" s="8" customFormat="1" ht="30" customHeight="1" x14ac:dyDescent="0.2">
      <c r="A3" s="6" t="str">
        <f>CONCATENATE("Бюджет ",H4)</f>
        <v>Бюджет 2024</v>
      </c>
      <c r="B3" s="7" t="s">
        <v>2</v>
      </c>
      <c r="C3" s="7"/>
      <c r="D3" s="7"/>
      <c r="E3" s="7"/>
      <c r="F3" s="7"/>
      <c r="G3" s="7"/>
      <c r="H3" s="7"/>
    </row>
    <row r="4" spans="1:13" ht="30" customHeight="1" x14ac:dyDescent="0.25">
      <c r="A4" s="4"/>
      <c r="B4" s="9" t="str">
        <f>IF(ISBLANK(A2),"Обща",A2)</f>
        <v>Обща</v>
      </c>
      <c r="C4" s="10" t="s">
        <v>3</v>
      </c>
      <c r="D4" s="11" t="s">
        <v>4</v>
      </c>
      <c r="E4" s="10"/>
      <c r="F4" s="12"/>
      <c r="G4" s="10" t="s">
        <v>5</v>
      </c>
      <c r="H4" s="11">
        <v>2024</v>
      </c>
    </row>
    <row r="5" spans="1:13" ht="30" customHeight="1" x14ac:dyDescent="0.25">
      <c r="A5" s="4"/>
      <c r="B5" s="13"/>
      <c r="C5" s="13"/>
      <c r="D5" s="13"/>
      <c r="E5"/>
      <c r="F5"/>
      <c r="G5" s="13"/>
    </row>
    <row r="6" spans="1:13" ht="30" customHeight="1" x14ac:dyDescent="0.25">
      <c r="A6" s="4"/>
      <c r="B6" s="14" t="s">
        <v>6</v>
      </c>
      <c r="C6" s="14" t="s">
        <v>7</v>
      </c>
      <c r="D6" s="14" t="str">
        <f>IF(A1="B","Годишен план",IF(A1="R","Уточнен годишен план",IF(A1="N","Предварителен годишен план",IF(A1="U","Актуализиран годишен план",CONCATENATE("Годишен отчет ",H4-1)))))</f>
        <v>Предварителен годишен план</v>
      </c>
      <c r="E6" s="14" t="s">
        <v>215</v>
      </c>
      <c r="F6" s="14" t="s">
        <v>216</v>
      </c>
      <c r="G6" s="14" t="s">
        <v>217</v>
      </c>
      <c r="H6" s="15" t="s">
        <v>218</v>
      </c>
    </row>
    <row r="7" spans="1:13" ht="30" customHeight="1" x14ac:dyDescent="0.25">
      <c r="A7" s="4"/>
      <c r="B7" s="16"/>
      <c r="C7" s="16"/>
      <c r="D7" s="16"/>
      <c r="E7" s="16"/>
      <c r="F7" s="16"/>
      <c r="G7" s="16"/>
    </row>
    <row r="8" spans="1:13" ht="30" customHeight="1" x14ac:dyDescent="0.25">
      <c r="A8" s="4"/>
      <c r="B8" s="17" t="s">
        <v>8</v>
      </c>
      <c r="C8" s="17"/>
      <c r="D8" s="17"/>
      <c r="E8" s="17"/>
      <c r="F8" s="17"/>
      <c r="G8" s="17"/>
      <c r="H8" s="17"/>
    </row>
    <row r="9" spans="1:13" ht="30" customHeight="1" x14ac:dyDescent="0.25">
      <c r="A9" s="4"/>
      <c r="B9" s="18" t="s">
        <v>9</v>
      </c>
      <c r="C9" s="18"/>
      <c r="D9" s="18"/>
      <c r="E9" s="18"/>
      <c r="F9" s="18"/>
      <c r="G9" s="18"/>
      <c r="H9" s="18"/>
    </row>
    <row r="10" spans="1:13" ht="30" customHeight="1" x14ac:dyDescent="0.25">
      <c r="A10" s="4"/>
      <c r="B10" s="19" t="s">
        <v>10</v>
      </c>
      <c r="C10" s="19"/>
      <c r="D10" s="19"/>
      <c r="E10" s="19"/>
      <c r="F10" s="19"/>
      <c r="G10" s="19"/>
      <c r="H10" s="19"/>
    </row>
    <row r="11" spans="1:13" ht="30" customHeight="1" x14ac:dyDescent="0.25">
      <c r="A11" s="4"/>
      <c r="B11" s="20" t="s">
        <v>11</v>
      </c>
      <c r="C11" s="20"/>
      <c r="D11" s="20"/>
      <c r="E11" s="20"/>
      <c r="F11" s="20"/>
      <c r="G11" s="20"/>
      <c r="H11" s="20"/>
    </row>
    <row r="12" spans="1:13" ht="30" customHeight="1" x14ac:dyDescent="0.25">
      <c r="A12" s="4"/>
      <c r="B12" s="21" t="s">
        <v>12</v>
      </c>
      <c r="C12" s="22" t="s">
        <v>13</v>
      </c>
      <c r="D12" s="23">
        <v>1173173</v>
      </c>
      <c r="E12" s="23">
        <v>395320</v>
      </c>
      <c r="F12" s="23">
        <v>278173</v>
      </c>
      <c r="G12" s="23">
        <v>221508</v>
      </c>
      <c r="H12" s="23">
        <v>278172</v>
      </c>
      <c r="I12" s="2">
        <v>1173173</v>
      </c>
      <c r="J12" s="2">
        <v>395320</v>
      </c>
      <c r="K12" s="2">
        <v>278173</v>
      </c>
      <c r="L12" s="2">
        <v>221508</v>
      </c>
      <c r="M12" s="2">
        <v>278172</v>
      </c>
    </row>
    <row r="13" spans="1:13" ht="30" customHeight="1" x14ac:dyDescent="0.25">
      <c r="A13" s="4"/>
      <c r="B13" s="21" t="s">
        <v>14</v>
      </c>
      <c r="C13" s="22" t="s">
        <v>15</v>
      </c>
      <c r="D13" s="23">
        <v>987556</v>
      </c>
      <c r="E13" s="23">
        <v>310481</v>
      </c>
      <c r="F13" s="23">
        <v>241612</v>
      </c>
      <c r="G13" s="23">
        <v>193850</v>
      </c>
      <c r="H13" s="23">
        <v>241613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30" customHeight="1" x14ac:dyDescent="0.25">
      <c r="A14" s="4"/>
      <c r="B14" s="21" t="s">
        <v>16</v>
      </c>
      <c r="C14" s="22" t="s">
        <v>17</v>
      </c>
      <c r="D14" s="23">
        <v>185617</v>
      </c>
      <c r="E14" s="23">
        <v>84839</v>
      </c>
      <c r="F14" s="23">
        <v>36561</v>
      </c>
      <c r="G14" s="23">
        <v>27658</v>
      </c>
      <c r="H14" s="23">
        <v>36559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</row>
    <row r="15" spans="1:13" ht="30" customHeight="1" x14ac:dyDescent="0.25">
      <c r="A15" s="4"/>
      <c r="B15" s="21" t="s">
        <v>18</v>
      </c>
      <c r="C15" s="22" t="s">
        <v>19</v>
      </c>
      <c r="D15" s="23">
        <v>34450</v>
      </c>
      <c r="E15" s="23">
        <v>18350</v>
      </c>
      <c r="F15" s="23">
        <v>5550</v>
      </c>
      <c r="G15" s="23">
        <v>5000</v>
      </c>
      <c r="H15" s="23">
        <v>5550</v>
      </c>
      <c r="I15" s="2">
        <v>34450</v>
      </c>
      <c r="J15" s="2">
        <v>18350</v>
      </c>
      <c r="K15" s="2">
        <v>5550</v>
      </c>
      <c r="L15" s="2">
        <v>5000</v>
      </c>
      <c r="M15" s="2">
        <v>5550</v>
      </c>
    </row>
    <row r="16" spans="1:13" ht="30" customHeight="1" x14ac:dyDescent="0.25">
      <c r="A16" s="4"/>
      <c r="B16" s="21" t="s">
        <v>20</v>
      </c>
      <c r="C16" s="22" t="s">
        <v>21</v>
      </c>
      <c r="D16" s="23">
        <v>11200</v>
      </c>
      <c r="E16" s="23">
        <v>2800</v>
      </c>
      <c r="F16" s="23">
        <v>2800</v>
      </c>
      <c r="G16" s="23">
        <v>2800</v>
      </c>
      <c r="H16" s="23">
        <v>2800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</row>
    <row r="17" spans="1:13" ht="30" customHeight="1" x14ac:dyDescent="0.25">
      <c r="A17" s="4"/>
      <c r="B17" s="21" t="s">
        <v>22</v>
      </c>
      <c r="C17" s="22" t="s">
        <v>23</v>
      </c>
      <c r="D17" s="23">
        <v>10000</v>
      </c>
      <c r="E17" s="23">
        <v>10000</v>
      </c>
      <c r="F17" s="23">
        <v>0</v>
      </c>
      <c r="G17" s="23">
        <v>0</v>
      </c>
      <c r="H17" s="23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</row>
    <row r="18" spans="1:13" ht="30" customHeight="1" x14ac:dyDescent="0.25">
      <c r="A18" s="4"/>
      <c r="B18" s="21" t="s">
        <v>24</v>
      </c>
      <c r="C18" s="22" t="s">
        <v>25</v>
      </c>
      <c r="D18" s="23">
        <v>2250</v>
      </c>
      <c r="E18" s="23">
        <v>2250</v>
      </c>
      <c r="F18" s="23">
        <v>0</v>
      </c>
      <c r="G18" s="23">
        <v>0</v>
      </c>
      <c r="H18" s="23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</row>
    <row r="19" spans="1:13" ht="30" customHeight="1" x14ac:dyDescent="0.25">
      <c r="A19" s="4"/>
      <c r="B19" s="21" t="s">
        <v>26</v>
      </c>
      <c r="C19" s="22" t="s">
        <v>27</v>
      </c>
      <c r="D19" s="23">
        <v>11000</v>
      </c>
      <c r="E19" s="23">
        <v>3300</v>
      </c>
      <c r="F19" s="23">
        <v>2750</v>
      </c>
      <c r="G19" s="23">
        <v>2200</v>
      </c>
      <c r="H19" s="23">
        <v>2750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</row>
    <row r="20" spans="1:13" ht="30" customHeight="1" x14ac:dyDescent="0.25">
      <c r="A20" s="4"/>
      <c r="B20" s="21" t="s">
        <v>28</v>
      </c>
      <c r="C20" s="22" t="s">
        <v>29</v>
      </c>
      <c r="D20" s="23">
        <v>298450</v>
      </c>
      <c r="E20" s="23">
        <v>97280</v>
      </c>
      <c r="F20" s="23">
        <v>71650</v>
      </c>
      <c r="G20" s="23">
        <v>57870</v>
      </c>
      <c r="H20" s="23">
        <v>71650</v>
      </c>
      <c r="I20" s="2">
        <v>298450</v>
      </c>
      <c r="J20" s="2">
        <v>97280</v>
      </c>
      <c r="K20" s="2">
        <v>71650</v>
      </c>
      <c r="L20" s="2">
        <v>57870</v>
      </c>
      <c r="M20" s="2">
        <v>71650</v>
      </c>
    </row>
    <row r="21" spans="1:13" ht="30" customHeight="1" x14ac:dyDescent="0.25">
      <c r="A21" s="4"/>
      <c r="B21" s="21" t="s">
        <v>30</v>
      </c>
      <c r="C21" s="22" t="s">
        <v>31</v>
      </c>
      <c r="D21" s="23">
        <v>170367</v>
      </c>
      <c r="E21" s="23">
        <v>57742</v>
      </c>
      <c r="F21" s="23">
        <v>40125</v>
      </c>
      <c r="G21" s="23">
        <v>32375</v>
      </c>
      <c r="H21" s="23">
        <v>40125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</row>
    <row r="22" spans="1:13" ht="30" customHeight="1" x14ac:dyDescent="0.25">
      <c r="A22" s="4"/>
      <c r="B22" s="21" t="s">
        <v>32</v>
      </c>
      <c r="C22" s="22" t="s">
        <v>33</v>
      </c>
      <c r="D22" s="23">
        <v>80172</v>
      </c>
      <c r="E22" s="23">
        <v>25047</v>
      </c>
      <c r="F22" s="23">
        <v>19625</v>
      </c>
      <c r="G22" s="23">
        <v>15875</v>
      </c>
      <c r="H22" s="23">
        <v>19625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30" customHeight="1" x14ac:dyDescent="0.25">
      <c r="A23" s="4"/>
      <c r="B23" s="21" t="s">
        <v>34</v>
      </c>
      <c r="C23" s="22" t="s">
        <v>35</v>
      </c>
      <c r="D23" s="23">
        <v>47911</v>
      </c>
      <c r="E23" s="23">
        <v>14491</v>
      </c>
      <c r="F23" s="23">
        <v>11900</v>
      </c>
      <c r="G23" s="23">
        <v>9620</v>
      </c>
      <c r="H23" s="23">
        <v>11900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</row>
    <row r="24" spans="1:13" ht="30" customHeight="1" x14ac:dyDescent="0.25">
      <c r="A24" s="4"/>
      <c r="B24" s="21" t="s">
        <v>36</v>
      </c>
      <c r="C24" s="22" t="s">
        <v>37</v>
      </c>
      <c r="D24" s="23">
        <v>608524</v>
      </c>
      <c r="E24" s="23">
        <v>154949</v>
      </c>
      <c r="F24" s="23">
        <v>176075</v>
      </c>
      <c r="G24" s="23">
        <v>165000</v>
      </c>
      <c r="H24" s="23">
        <v>112500</v>
      </c>
      <c r="I24" s="2">
        <v>608524</v>
      </c>
      <c r="J24" s="2">
        <v>154949</v>
      </c>
      <c r="K24" s="2">
        <v>176075</v>
      </c>
      <c r="L24" s="2">
        <v>165000</v>
      </c>
      <c r="M24" s="2">
        <v>112500</v>
      </c>
    </row>
    <row r="25" spans="1:13" ht="30" customHeight="1" x14ac:dyDescent="0.25">
      <c r="A25" s="4"/>
      <c r="B25" s="21" t="s">
        <v>38</v>
      </c>
      <c r="C25" s="22" t="s">
        <v>39</v>
      </c>
      <c r="D25" s="23">
        <v>10000</v>
      </c>
      <c r="E25" s="23">
        <v>10000</v>
      </c>
      <c r="F25" s="23">
        <v>0</v>
      </c>
      <c r="G25" s="23">
        <v>0</v>
      </c>
      <c r="H25" s="23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</row>
    <row r="26" spans="1:13" ht="30" customHeight="1" x14ac:dyDescent="0.25">
      <c r="A26" s="4"/>
      <c r="B26" s="21" t="s">
        <v>40</v>
      </c>
      <c r="C26" s="22" t="s">
        <v>41</v>
      </c>
      <c r="D26" s="23">
        <v>300</v>
      </c>
      <c r="E26" s="23">
        <v>300</v>
      </c>
      <c r="F26" s="23">
        <v>0</v>
      </c>
      <c r="G26" s="23">
        <v>0</v>
      </c>
      <c r="H26" s="23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</row>
    <row r="27" spans="1:13" ht="30" customHeight="1" x14ac:dyDescent="0.25">
      <c r="A27" s="4"/>
      <c r="B27" s="21" t="s">
        <v>42</v>
      </c>
      <c r="C27" s="22" t="s">
        <v>43</v>
      </c>
      <c r="D27" s="23">
        <v>145000</v>
      </c>
      <c r="E27" s="23">
        <v>36250</v>
      </c>
      <c r="F27" s="23">
        <v>36250</v>
      </c>
      <c r="G27" s="23">
        <v>36250</v>
      </c>
      <c r="H27" s="23">
        <v>36250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</row>
    <row r="28" spans="1:13" ht="30" customHeight="1" x14ac:dyDescent="0.25">
      <c r="A28" s="4"/>
      <c r="B28" s="21" t="s">
        <v>44</v>
      </c>
      <c r="C28" s="22" t="s">
        <v>45</v>
      </c>
      <c r="D28" s="23">
        <v>80000</v>
      </c>
      <c r="E28" s="23">
        <v>20000</v>
      </c>
      <c r="F28" s="23">
        <v>20000</v>
      </c>
      <c r="G28" s="23">
        <v>20000</v>
      </c>
      <c r="H28" s="23">
        <v>20000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30" customHeight="1" x14ac:dyDescent="0.25">
      <c r="A29" s="4"/>
      <c r="B29" s="21" t="s">
        <v>46</v>
      </c>
      <c r="C29" s="22" t="s">
        <v>47</v>
      </c>
      <c r="D29" s="23">
        <v>300000</v>
      </c>
      <c r="E29" s="23">
        <v>50000</v>
      </c>
      <c r="F29" s="23">
        <v>100000</v>
      </c>
      <c r="G29" s="23">
        <v>100000</v>
      </c>
      <c r="H29" s="23">
        <v>50000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</row>
    <row r="30" spans="1:13" ht="30" customHeight="1" x14ac:dyDescent="0.25">
      <c r="A30" s="4"/>
      <c r="B30" s="21" t="s">
        <v>48</v>
      </c>
      <c r="C30" s="22" t="s">
        <v>49</v>
      </c>
      <c r="D30" s="23">
        <v>20000</v>
      </c>
      <c r="E30" s="23">
        <v>2500</v>
      </c>
      <c r="F30" s="23">
        <v>10000</v>
      </c>
      <c r="G30" s="23">
        <v>5000</v>
      </c>
      <c r="H30" s="23">
        <v>2500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1:13" ht="30" customHeight="1" x14ac:dyDescent="0.25">
      <c r="A31" s="4"/>
      <c r="B31" s="21" t="s">
        <v>50</v>
      </c>
      <c r="C31" s="22" t="s">
        <v>51</v>
      </c>
      <c r="D31" s="23">
        <v>15000</v>
      </c>
      <c r="E31" s="23">
        <v>3750</v>
      </c>
      <c r="F31" s="23">
        <v>3750</v>
      </c>
      <c r="G31" s="23">
        <v>3750</v>
      </c>
      <c r="H31" s="23">
        <v>3750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</row>
    <row r="32" spans="1:13" ht="30" customHeight="1" x14ac:dyDescent="0.25">
      <c r="A32" s="4"/>
      <c r="B32" s="21" t="s">
        <v>52</v>
      </c>
      <c r="C32" s="22" t="s">
        <v>53</v>
      </c>
      <c r="D32" s="23">
        <v>1500</v>
      </c>
      <c r="E32" s="23">
        <v>1500</v>
      </c>
      <c r="F32" s="23">
        <v>0</v>
      </c>
      <c r="G32" s="23">
        <v>0</v>
      </c>
      <c r="H32" s="23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</row>
    <row r="33" spans="1:13" ht="30" customHeight="1" x14ac:dyDescent="0.25">
      <c r="A33" s="4"/>
      <c r="B33" s="21" t="s">
        <v>54</v>
      </c>
      <c r="C33" s="22" t="s">
        <v>55</v>
      </c>
      <c r="D33" s="23">
        <v>4000</v>
      </c>
      <c r="E33" s="23">
        <v>4000</v>
      </c>
      <c r="F33" s="23">
        <v>0</v>
      </c>
      <c r="G33" s="23">
        <v>0</v>
      </c>
      <c r="H33" s="23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</row>
    <row r="34" spans="1:13" ht="30" customHeight="1" x14ac:dyDescent="0.25">
      <c r="A34" s="4"/>
      <c r="B34" s="21" t="s">
        <v>56</v>
      </c>
      <c r="C34" s="22" t="s">
        <v>57</v>
      </c>
      <c r="D34" s="23">
        <v>15000</v>
      </c>
      <c r="E34" s="23">
        <v>15000</v>
      </c>
      <c r="F34" s="23">
        <v>0</v>
      </c>
      <c r="G34" s="23">
        <v>0</v>
      </c>
      <c r="H34" s="23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</row>
    <row r="35" spans="1:13" ht="30" customHeight="1" x14ac:dyDescent="0.25">
      <c r="A35" s="4"/>
      <c r="B35" s="21" t="s">
        <v>58</v>
      </c>
      <c r="C35" s="22" t="s">
        <v>59</v>
      </c>
      <c r="D35" s="23">
        <v>17724</v>
      </c>
      <c r="E35" s="23">
        <v>11649</v>
      </c>
      <c r="F35" s="23">
        <v>6075</v>
      </c>
      <c r="G35" s="23">
        <v>0</v>
      </c>
      <c r="H35" s="23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</row>
    <row r="36" spans="1:13" ht="30" customHeight="1" x14ac:dyDescent="0.25">
      <c r="A36" s="4"/>
      <c r="B36" s="21" t="s">
        <v>60</v>
      </c>
      <c r="C36" s="22" t="s">
        <v>61</v>
      </c>
      <c r="D36" s="23">
        <v>6000</v>
      </c>
      <c r="E36" s="23">
        <v>6000</v>
      </c>
      <c r="F36" s="23">
        <v>0</v>
      </c>
      <c r="G36" s="23">
        <v>0</v>
      </c>
      <c r="H36" s="23">
        <v>0</v>
      </c>
      <c r="I36" s="2">
        <v>6000</v>
      </c>
      <c r="J36" s="2">
        <v>6000</v>
      </c>
      <c r="K36" s="2">
        <v>0</v>
      </c>
      <c r="L36" s="2">
        <v>0</v>
      </c>
      <c r="M36" s="2">
        <v>0</v>
      </c>
    </row>
    <row r="37" spans="1:13" ht="30" customHeight="1" x14ac:dyDescent="0.25">
      <c r="A37" s="4"/>
      <c r="B37" s="21" t="s">
        <v>62</v>
      </c>
      <c r="C37" s="22" t="s">
        <v>63</v>
      </c>
      <c r="D37" s="23">
        <v>6000</v>
      </c>
      <c r="E37" s="23">
        <v>6000</v>
      </c>
      <c r="F37" s="23">
        <v>0</v>
      </c>
      <c r="G37" s="23">
        <v>0</v>
      </c>
      <c r="H37" s="23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</row>
    <row r="38" spans="1:13" ht="30" customHeight="1" x14ac:dyDescent="0.25">
      <c r="A38" s="4"/>
      <c r="B38" s="24" t="s">
        <v>64</v>
      </c>
      <c r="C38" s="24"/>
      <c r="D38" s="23">
        <f>SUM(I12:I37)</f>
        <v>2120597</v>
      </c>
      <c r="E38" s="23">
        <f>SUM(J12:J37)</f>
        <v>671899</v>
      </c>
      <c r="F38" s="23">
        <f>SUM(K12:K37)</f>
        <v>531448</v>
      </c>
      <c r="G38" s="23">
        <f>SUM(L12:L37)</f>
        <v>449378</v>
      </c>
      <c r="H38" s="23">
        <f>SUM(M12:M37)</f>
        <v>467872</v>
      </c>
    </row>
    <row r="39" spans="1:13" ht="30" customHeight="1" x14ac:dyDescent="0.25">
      <c r="A39" s="4"/>
      <c r="B39" s="20" t="s">
        <v>65</v>
      </c>
      <c r="C39" s="20"/>
      <c r="D39" s="20"/>
      <c r="E39" s="20"/>
      <c r="F39" s="20"/>
      <c r="G39" s="20"/>
      <c r="H39" s="20"/>
    </row>
    <row r="40" spans="1:13" ht="30" customHeight="1" x14ac:dyDescent="0.25">
      <c r="A40" s="4"/>
      <c r="B40" s="21" t="s">
        <v>66</v>
      </c>
      <c r="C40" s="22" t="s">
        <v>67</v>
      </c>
      <c r="D40" s="23">
        <v>26740</v>
      </c>
      <c r="E40" s="23">
        <v>5185</v>
      </c>
      <c r="F40" s="23">
        <v>7185</v>
      </c>
      <c r="G40" s="23">
        <v>7185</v>
      </c>
      <c r="H40" s="23">
        <v>7185</v>
      </c>
      <c r="I40" s="2">
        <v>26740</v>
      </c>
      <c r="J40" s="2">
        <v>5185</v>
      </c>
      <c r="K40" s="2">
        <v>7185</v>
      </c>
      <c r="L40" s="2">
        <v>7185</v>
      </c>
      <c r="M40" s="2">
        <v>7185</v>
      </c>
    </row>
    <row r="41" spans="1:13" ht="30" customHeight="1" x14ac:dyDescent="0.25">
      <c r="A41" s="4"/>
      <c r="B41" s="24" t="s">
        <v>68</v>
      </c>
      <c r="C41" s="24"/>
      <c r="D41" s="23">
        <f>SUM(I40)</f>
        <v>26740</v>
      </c>
      <c r="E41" s="23">
        <f>SUM(J40)</f>
        <v>5185</v>
      </c>
      <c r="F41" s="23">
        <f>SUM(K40)</f>
        <v>7185</v>
      </c>
      <c r="G41" s="23">
        <f>SUM(L40)</f>
        <v>7185</v>
      </c>
      <c r="H41" s="23">
        <f>SUM(M40)</f>
        <v>7185</v>
      </c>
    </row>
    <row r="42" spans="1:13" ht="30" customHeight="1" x14ac:dyDescent="0.25">
      <c r="A42" s="4"/>
      <c r="B42" s="20" t="s">
        <v>69</v>
      </c>
      <c r="C42" s="20"/>
      <c r="D42" s="20"/>
      <c r="E42" s="20"/>
      <c r="F42" s="20"/>
      <c r="G42" s="20"/>
      <c r="H42" s="20"/>
    </row>
    <row r="43" spans="1:13" ht="30" customHeight="1" x14ac:dyDescent="0.25">
      <c r="A43" s="4"/>
      <c r="B43" s="21" t="s">
        <v>70</v>
      </c>
      <c r="C43" s="22" t="s">
        <v>71</v>
      </c>
      <c r="D43" s="23">
        <v>1180</v>
      </c>
      <c r="E43" s="23">
        <v>1180</v>
      </c>
      <c r="F43" s="23">
        <v>0</v>
      </c>
      <c r="G43" s="23">
        <v>0</v>
      </c>
      <c r="H43" s="23">
        <v>0</v>
      </c>
      <c r="I43" s="2">
        <v>1180</v>
      </c>
      <c r="J43" s="2">
        <v>1180</v>
      </c>
      <c r="K43" s="2">
        <v>0</v>
      </c>
      <c r="L43" s="2">
        <v>0</v>
      </c>
      <c r="M43" s="2">
        <v>0</v>
      </c>
    </row>
    <row r="44" spans="1:13" ht="30" customHeight="1" x14ac:dyDescent="0.25">
      <c r="A44" s="4"/>
      <c r="B44" s="21" t="s">
        <v>72</v>
      </c>
      <c r="C44" s="22" t="s">
        <v>73</v>
      </c>
      <c r="D44" s="23">
        <v>1180</v>
      </c>
      <c r="E44" s="23">
        <v>1180</v>
      </c>
      <c r="F44" s="23">
        <v>0</v>
      </c>
      <c r="G44" s="23">
        <v>0</v>
      </c>
      <c r="H44" s="23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</row>
    <row r="45" spans="1:13" ht="30" customHeight="1" x14ac:dyDescent="0.25">
      <c r="A45" s="4"/>
      <c r="B45" s="24" t="s">
        <v>74</v>
      </c>
      <c r="C45" s="24"/>
      <c r="D45" s="23">
        <f>SUM(I43:I44)</f>
        <v>1180</v>
      </c>
      <c r="E45" s="23">
        <f>SUM(J43:J44)</f>
        <v>1180</v>
      </c>
      <c r="F45" s="23">
        <f>SUM(K43:K44)</f>
        <v>0</v>
      </c>
      <c r="G45" s="23">
        <f>SUM(L43:L44)</f>
        <v>0</v>
      </c>
      <c r="H45" s="23">
        <f>SUM(M43:M44)</f>
        <v>0</v>
      </c>
    </row>
    <row r="46" spans="1:13" ht="30" customHeight="1" x14ac:dyDescent="0.25">
      <c r="A46" s="4"/>
      <c r="B46" s="25"/>
      <c r="C46" s="26"/>
      <c r="D46" s="27"/>
      <c r="E46" s="27"/>
      <c r="F46" s="27"/>
      <c r="G46" s="27"/>
    </row>
    <row r="47" spans="1:13" ht="30" customHeight="1" x14ac:dyDescent="0.25">
      <c r="A47" s="4"/>
      <c r="B47" s="24" t="s">
        <v>75</v>
      </c>
      <c r="C47" s="24"/>
      <c r="D47" s="23">
        <f>SUM(D38,D41,D45)</f>
        <v>2148517</v>
      </c>
      <c r="E47" s="23">
        <f>SUM(E38,E41,E45)</f>
        <v>678264</v>
      </c>
      <c r="F47" s="23">
        <f>SUM(F38,F41,F45)</f>
        <v>538633</v>
      </c>
      <c r="G47" s="23">
        <f>SUM(G38,G41,G45)</f>
        <v>456563</v>
      </c>
      <c r="H47" s="23">
        <f>SUM(H38,H41,H45)</f>
        <v>475057</v>
      </c>
    </row>
    <row r="48" spans="1:13" ht="30" customHeight="1" x14ac:dyDescent="0.25">
      <c r="A48" s="4"/>
      <c r="B48" s="25"/>
      <c r="C48" s="26"/>
      <c r="D48" s="27"/>
      <c r="E48" s="27"/>
      <c r="F48" s="27"/>
      <c r="G48" s="27"/>
    </row>
    <row r="49" spans="1:13" ht="30" customHeight="1" x14ac:dyDescent="0.25">
      <c r="A49" s="4"/>
      <c r="B49" s="19" t="s">
        <v>76</v>
      </c>
      <c r="C49" s="19"/>
      <c r="D49" s="19"/>
      <c r="E49" s="19"/>
      <c r="F49" s="19"/>
      <c r="G49" s="19"/>
      <c r="H49" s="19"/>
    </row>
    <row r="50" spans="1:13" ht="30" customHeight="1" x14ac:dyDescent="0.25">
      <c r="A50" s="4"/>
      <c r="B50" s="20" t="s">
        <v>11</v>
      </c>
      <c r="C50" s="20"/>
      <c r="D50" s="20"/>
      <c r="E50" s="20"/>
      <c r="F50" s="20"/>
      <c r="G50" s="20"/>
      <c r="H50" s="20"/>
    </row>
    <row r="51" spans="1:13" ht="30" customHeight="1" x14ac:dyDescent="0.25">
      <c r="A51" s="4"/>
      <c r="B51" s="21" t="s">
        <v>18</v>
      </c>
      <c r="C51" s="22" t="s">
        <v>19</v>
      </c>
      <c r="D51" s="23">
        <v>76543</v>
      </c>
      <c r="E51" s="23">
        <v>30793</v>
      </c>
      <c r="F51" s="23">
        <v>15250</v>
      </c>
      <c r="G51" s="23">
        <v>15250</v>
      </c>
      <c r="H51" s="23">
        <v>15250</v>
      </c>
      <c r="I51" s="2">
        <v>76543</v>
      </c>
      <c r="J51" s="2">
        <v>30793</v>
      </c>
      <c r="K51" s="2">
        <v>15250</v>
      </c>
      <c r="L51" s="2">
        <v>15250</v>
      </c>
      <c r="M51" s="2">
        <v>15250</v>
      </c>
    </row>
    <row r="52" spans="1:13" ht="30" customHeight="1" x14ac:dyDescent="0.25">
      <c r="A52" s="4"/>
      <c r="B52" s="21" t="s">
        <v>20</v>
      </c>
      <c r="C52" s="22" t="s">
        <v>21</v>
      </c>
      <c r="D52" s="23">
        <v>76543</v>
      </c>
      <c r="E52" s="23">
        <v>30793</v>
      </c>
      <c r="F52" s="23">
        <v>15250</v>
      </c>
      <c r="G52" s="23">
        <v>15250</v>
      </c>
      <c r="H52" s="23">
        <v>15250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</row>
    <row r="53" spans="1:13" ht="30" customHeight="1" x14ac:dyDescent="0.25">
      <c r="A53" s="4"/>
      <c r="B53" s="21" t="s">
        <v>28</v>
      </c>
      <c r="C53" s="22" t="s">
        <v>29</v>
      </c>
      <c r="D53" s="23">
        <v>8600</v>
      </c>
      <c r="E53" s="23">
        <v>2150</v>
      </c>
      <c r="F53" s="23">
        <v>2150</v>
      </c>
      <c r="G53" s="23">
        <v>2150</v>
      </c>
      <c r="H53" s="23">
        <v>2150</v>
      </c>
      <c r="I53" s="2">
        <v>8600</v>
      </c>
      <c r="J53" s="2">
        <v>2150</v>
      </c>
      <c r="K53" s="2">
        <v>2150</v>
      </c>
      <c r="L53" s="2">
        <v>2150</v>
      </c>
      <c r="M53" s="2">
        <v>2150</v>
      </c>
    </row>
    <row r="54" spans="1:13" ht="30" customHeight="1" x14ac:dyDescent="0.25">
      <c r="A54" s="4"/>
      <c r="B54" s="21" t="s">
        <v>30</v>
      </c>
      <c r="C54" s="22" t="s">
        <v>31</v>
      </c>
      <c r="D54" s="23">
        <v>5000</v>
      </c>
      <c r="E54" s="23">
        <v>1250</v>
      </c>
      <c r="F54" s="23">
        <v>1250</v>
      </c>
      <c r="G54" s="23">
        <v>1250</v>
      </c>
      <c r="H54" s="23">
        <v>1250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</row>
    <row r="55" spans="1:13" ht="30" customHeight="1" x14ac:dyDescent="0.25">
      <c r="A55" s="4"/>
      <c r="B55" s="21" t="s">
        <v>32</v>
      </c>
      <c r="C55" s="22" t="s">
        <v>33</v>
      </c>
      <c r="D55" s="23">
        <v>2200</v>
      </c>
      <c r="E55" s="23">
        <v>550</v>
      </c>
      <c r="F55" s="23">
        <v>550</v>
      </c>
      <c r="G55" s="23">
        <v>550</v>
      </c>
      <c r="H55" s="23">
        <v>550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</row>
    <row r="56" spans="1:13" ht="30" customHeight="1" x14ac:dyDescent="0.25">
      <c r="A56" s="4"/>
      <c r="B56" s="21" t="s">
        <v>34</v>
      </c>
      <c r="C56" s="22" t="s">
        <v>35</v>
      </c>
      <c r="D56" s="23">
        <v>1400</v>
      </c>
      <c r="E56" s="23">
        <v>350</v>
      </c>
      <c r="F56" s="23">
        <v>350</v>
      </c>
      <c r="G56" s="23">
        <v>350</v>
      </c>
      <c r="H56" s="23">
        <v>350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</row>
    <row r="57" spans="1:13" ht="30" customHeight="1" x14ac:dyDescent="0.25">
      <c r="A57" s="4"/>
      <c r="B57" s="21" t="s">
        <v>36</v>
      </c>
      <c r="C57" s="22" t="s">
        <v>37</v>
      </c>
      <c r="D57" s="23">
        <v>18000</v>
      </c>
      <c r="E57" s="23">
        <v>4500</v>
      </c>
      <c r="F57" s="23">
        <v>4500</v>
      </c>
      <c r="G57" s="23">
        <v>4500</v>
      </c>
      <c r="H57" s="23">
        <v>4500</v>
      </c>
      <c r="I57" s="2">
        <v>18000</v>
      </c>
      <c r="J57" s="2">
        <v>4500</v>
      </c>
      <c r="K57" s="2">
        <v>4500</v>
      </c>
      <c r="L57" s="2">
        <v>4500</v>
      </c>
      <c r="M57" s="2">
        <v>4500</v>
      </c>
    </row>
    <row r="58" spans="1:13" ht="30" customHeight="1" x14ac:dyDescent="0.25">
      <c r="A58" s="4"/>
      <c r="B58" s="21" t="s">
        <v>42</v>
      </c>
      <c r="C58" s="22" t="s">
        <v>43</v>
      </c>
      <c r="D58" s="23">
        <v>3000</v>
      </c>
      <c r="E58" s="23">
        <v>750</v>
      </c>
      <c r="F58" s="23">
        <v>750</v>
      </c>
      <c r="G58" s="23">
        <v>750</v>
      </c>
      <c r="H58" s="23">
        <v>750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</row>
    <row r="59" spans="1:13" ht="30" customHeight="1" x14ac:dyDescent="0.25">
      <c r="A59" s="4"/>
      <c r="B59" s="21" t="s">
        <v>44</v>
      </c>
      <c r="C59" s="22" t="s">
        <v>45</v>
      </c>
      <c r="D59" s="23">
        <v>2000</v>
      </c>
      <c r="E59" s="23">
        <v>500</v>
      </c>
      <c r="F59" s="23">
        <v>500</v>
      </c>
      <c r="G59" s="23">
        <v>500</v>
      </c>
      <c r="H59" s="23">
        <v>500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</row>
    <row r="60" spans="1:13" ht="30" customHeight="1" x14ac:dyDescent="0.25">
      <c r="A60" s="4"/>
      <c r="B60" s="21" t="s">
        <v>46</v>
      </c>
      <c r="C60" s="22" t="s">
        <v>47</v>
      </c>
      <c r="D60" s="23">
        <v>4000</v>
      </c>
      <c r="E60" s="23">
        <v>1000</v>
      </c>
      <c r="F60" s="23">
        <v>1000</v>
      </c>
      <c r="G60" s="23">
        <v>1000</v>
      </c>
      <c r="H60" s="23">
        <v>1000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</row>
    <row r="61" spans="1:13" ht="30" customHeight="1" x14ac:dyDescent="0.25">
      <c r="A61" s="4"/>
      <c r="B61" s="21" t="s">
        <v>50</v>
      </c>
      <c r="C61" s="22" t="s">
        <v>51</v>
      </c>
      <c r="D61" s="23">
        <v>1000</v>
      </c>
      <c r="E61" s="23">
        <v>250</v>
      </c>
      <c r="F61" s="23">
        <v>250</v>
      </c>
      <c r="G61" s="23">
        <v>250</v>
      </c>
      <c r="H61" s="23">
        <v>250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</row>
    <row r="62" spans="1:13" ht="30" customHeight="1" x14ac:dyDescent="0.25">
      <c r="A62" s="4"/>
      <c r="B62" s="21" t="s">
        <v>52</v>
      </c>
      <c r="C62" s="22" t="s">
        <v>53</v>
      </c>
      <c r="D62" s="23">
        <v>1000</v>
      </c>
      <c r="E62" s="23">
        <v>250</v>
      </c>
      <c r="F62" s="23">
        <v>250</v>
      </c>
      <c r="G62" s="23">
        <v>250</v>
      </c>
      <c r="H62" s="23">
        <v>250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</row>
    <row r="63" spans="1:13" ht="30" customHeight="1" x14ac:dyDescent="0.25">
      <c r="A63" s="4"/>
      <c r="B63" s="21" t="s">
        <v>58</v>
      </c>
      <c r="C63" s="22" t="s">
        <v>59</v>
      </c>
      <c r="D63" s="23">
        <v>7000</v>
      </c>
      <c r="E63" s="23">
        <v>1750</v>
      </c>
      <c r="F63" s="23">
        <v>1750</v>
      </c>
      <c r="G63" s="23">
        <v>1750</v>
      </c>
      <c r="H63" s="23">
        <v>1750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</row>
    <row r="64" spans="1:13" ht="30" customHeight="1" x14ac:dyDescent="0.25">
      <c r="A64" s="4"/>
      <c r="B64" s="24" t="s">
        <v>64</v>
      </c>
      <c r="C64" s="24"/>
      <c r="D64" s="23">
        <f>SUM(I51:I63)</f>
        <v>103143</v>
      </c>
      <c r="E64" s="23">
        <f>SUM(J51:J63)</f>
        <v>37443</v>
      </c>
      <c r="F64" s="23">
        <f>SUM(K51:K63)</f>
        <v>21900</v>
      </c>
      <c r="G64" s="23">
        <f>SUM(L51:L63)</f>
        <v>21900</v>
      </c>
      <c r="H64" s="23">
        <f>SUM(M51:M63)</f>
        <v>21900</v>
      </c>
    </row>
    <row r="65" spans="1:13" ht="30" customHeight="1" x14ac:dyDescent="0.25">
      <c r="A65" s="4"/>
      <c r="B65" s="25"/>
      <c r="C65" s="26"/>
      <c r="D65" s="27"/>
      <c r="E65" s="27"/>
      <c r="F65" s="27"/>
      <c r="G65" s="27"/>
    </row>
    <row r="66" spans="1:13" ht="30" customHeight="1" x14ac:dyDescent="0.25">
      <c r="A66" s="4"/>
      <c r="B66" s="24" t="s">
        <v>77</v>
      </c>
      <c r="C66" s="24"/>
      <c r="D66" s="23">
        <f>SUM(D64)</f>
        <v>103143</v>
      </c>
      <c r="E66" s="23">
        <f>SUM(E64)</f>
        <v>37443</v>
      </c>
      <c r="F66" s="23">
        <f>SUM(F64)</f>
        <v>21900</v>
      </c>
      <c r="G66" s="23">
        <f>SUM(G64)</f>
        <v>21900</v>
      </c>
      <c r="H66" s="23">
        <f>SUM(H64)</f>
        <v>21900</v>
      </c>
    </row>
    <row r="67" spans="1:13" ht="30" customHeight="1" x14ac:dyDescent="0.25">
      <c r="A67" s="4"/>
      <c r="B67" s="25"/>
      <c r="C67" s="26"/>
      <c r="D67" s="27"/>
      <c r="E67" s="27"/>
      <c r="F67" s="27"/>
      <c r="G67" s="27"/>
    </row>
    <row r="68" spans="1:13" ht="30" customHeight="1" x14ac:dyDescent="0.25">
      <c r="A68" s="4"/>
      <c r="B68" s="24" t="s">
        <v>78</v>
      </c>
      <c r="C68" s="24"/>
      <c r="D68" s="23">
        <f>SUM(D47,D66)</f>
        <v>2251660</v>
      </c>
      <c r="E68" s="23">
        <f>SUM(E47,E66)</f>
        <v>715707</v>
      </c>
      <c r="F68" s="23">
        <f>SUM(F47,F66)</f>
        <v>560533</v>
      </c>
      <c r="G68" s="23">
        <f>SUM(G47,G66)</f>
        <v>478463</v>
      </c>
      <c r="H68" s="23">
        <f>SUM(H47,H66)</f>
        <v>496957</v>
      </c>
    </row>
    <row r="69" spans="1:13" ht="30" customHeight="1" x14ac:dyDescent="0.25">
      <c r="A69" s="4"/>
      <c r="B69" s="25"/>
      <c r="C69" s="26"/>
      <c r="D69" s="27"/>
      <c r="E69" s="27"/>
      <c r="F69" s="27"/>
      <c r="G69" s="27"/>
    </row>
    <row r="70" spans="1:13" ht="30" customHeight="1" x14ac:dyDescent="0.25">
      <c r="A70" s="4"/>
      <c r="B70" s="24" t="s">
        <v>79</v>
      </c>
      <c r="C70" s="24"/>
      <c r="D70" s="23">
        <f>SUM(D68)</f>
        <v>2251660</v>
      </c>
      <c r="E70" s="23">
        <f>SUM(E68)</f>
        <v>715707</v>
      </c>
      <c r="F70" s="23">
        <f>SUM(F68)</f>
        <v>560533</v>
      </c>
      <c r="G70" s="23">
        <f>SUM(G68)</f>
        <v>478463</v>
      </c>
      <c r="H70" s="23">
        <f>SUM(H68)</f>
        <v>496957</v>
      </c>
    </row>
    <row r="71" spans="1:13" ht="30" customHeight="1" x14ac:dyDescent="0.25">
      <c r="A71" s="4"/>
      <c r="B71" s="25"/>
      <c r="C71" s="26"/>
      <c r="D71" s="27"/>
      <c r="E71" s="27"/>
      <c r="F71" s="27"/>
      <c r="G71" s="27"/>
    </row>
    <row r="72" spans="1:13" ht="30" customHeight="1" x14ac:dyDescent="0.25">
      <c r="A72" s="4"/>
      <c r="B72" s="25"/>
      <c r="C72" s="26"/>
      <c r="D72" s="27"/>
      <c r="E72" s="27"/>
      <c r="F72" s="27"/>
      <c r="G72" s="27"/>
    </row>
    <row r="73" spans="1:13" ht="30" customHeight="1" x14ac:dyDescent="0.25">
      <c r="A73" s="4"/>
      <c r="B73" s="17" t="s">
        <v>80</v>
      </c>
      <c r="C73" s="17"/>
      <c r="D73" s="17"/>
      <c r="E73" s="17"/>
      <c r="F73" s="17"/>
      <c r="G73" s="17"/>
      <c r="H73" s="17"/>
    </row>
    <row r="74" spans="1:13" ht="30" customHeight="1" x14ac:dyDescent="0.25">
      <c r="A74" s="4"/>
      <c r="B74" s="18" t="s">
        <v>81</v>
      </c>
      <c r="C74" s="18"/>
      <c r="D74" s="18"/>
      <c r="E74" s="18"/>
      <c r="F74" s="18"/>
      <c r="G74" s="18"/>
      <c r="H74" s="18"/>
    </row>
    <row r="75" spans="1:13" ht="30" customHeight="1" x14ac:dyDescent="0.25">
      <c r="A75" s="4"/>
      <c r="B75" s="19" t="s">
        <v>82</v>
      </c>
      <c r="C75" s="19"/>
      <c r="D75" s="19"/>
      <c r="E75" s="19"/>
      <c r="F75" s="19"/>
      <c r="G75" s="19"/>
      <c r="H75" s="19"/>
    </row>
    <row r="76" spans="1:13" ht="30" customHeight="1" x14ac:dyDescent="0.25">
      <c r="A76" s="4"/>
      <c r="B76" s="20" t="s">
        <v>11</v>
      </c>
      <c r="C76" s="20"/>
      <c r="D76" s="20"/>
      <c r="E76" s="20"/>
      <c r="F76" s="20"/>
      <c r="G76" s="20"/>
      <c r="H76" s="20"/>
    </row>
    <row r="77" spans="1:13" ht="30" customHeight="1" x14ac:dyDescent="0.25">
      <c r="A77" s="4"/>
      <c r="B77" s="21" t="s">
        <v>12</v>
      </c>
      <c r="C77" s="22" t="s">
        <v>13</v>
      </c>
      <c r="D77" s="23">
        <v>16500</v>
      </c>
      <c r="E77" s="23">
        <v>4950</v>
      </c>
      <c r="F77" s="23">
        <v>4125</v>
      </c>
      <c r="G77" s="23">
        <v>3300</v>
      </c>
      <c r="H77" s="23">
        <v>4125</v>
      </c>
      <c r="I77" s="2">
        <v>16500</v>
      </c>
      <c r="J77" s="2">
        <v>4950</v>
      </c>
      <c r="K77" s="2">
        <v>4125</v>
      </c>
      <c r="L77" s="2">
        <v>3300</v>
      </c>
      <c r="M77" s="2">
        <v>4125</v>
      </c>
    </row>
    <row r="78" spans="1:13" ht="30" customHeight="1" x14ac:dyDescent="0.25">
      <c r="A78" s="4"/>
      <c r="B78" s="21" t="s">
        <v>14</v>
      </c>
      <c r="C78" s="22" t="s">
        <v>15</v>
      </c>
      <c r="D78" s="23">
        <v>16500</v>
      </c>
      <c r="E78" s="23">
        <v>4950</v>
      </c>
      <c r="F78" s="23">
        <v>4125</v>
      </c>
      <c r="G78" s="23">
        <v>3300</v>
      </c>
      <c r="H78" s="23">
        <v>4125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</row>
    <row r="79" spans="1:13" ht="30" customHeight="1" x14ac:dyDescent="0.25">
      <c r="A79" s="4"/>
      <c r="B79" s="21" t="s">
        <v>18</v>
      </c>
      <c r="C79" s="22" t="s">
        <v>19</v>
      </c>
      <c r="D79" s="23">
        <v>20000</v>
      </c>
      <c r="E79" s="23">
        <v>6000</v>
      </c>
      <c r="F79" s="23">
        <v>5000</v>
      </c>
      <c r="G79" s="23">
        <v>4000</v>
      </c>
      <c r="H79" s="23">
        <v>5000</v>
      </c>
      <c r="I79" s="2">
        <v>20000</v>
      </c>
      <c r="J79" s="2">
        <v>6000</v>
      </c>
      <c r="K79" s="2">
        <v>5000</v>
      </c>
      <c r="L79" s="2">
        <v>4000</v>
      </c>
      <c r="M79" s="2">
        <v>5000</v>
      </c>
    </row>
    <row r="80" spans="1:13" ht="30" customHeight="1" x14ac:dyDescent="0.25">
      <c r="A80" s="4"/>
      <c r="B80" s="21" t="s">
        <v>22</v>
      </c>
      <c r="C80" s="22" t="s">
        <v>23</v>
      </c>
      <c r="D80" s="23">
        <v>20000</v>
      </c>
      <c r="E80" s="23">
        <v>6000</v>
      </c>
      <c r="F80" s="23">
        <v>5000</v>
      </c>
      <c r="G80" s="23">
        <v>4000</v>
      </c>
      <c r="H80" s="23">
        <v>5000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</row>
    <row r="81" spans="1:13" ht="30" customHeight="1" x14ac:dyDescent="0.25">
      <c r="A81" s="4"/>
      <c r="B81" s="21" t="s">
        <v>28</v>
      </c>
      <c r="C81" s="22" t="s">
        <v>29</v>
      </c>
      <c r="D81" s="23">
        <v>10700</v>
      </c>
      <c r="E81" s="23">
        <v>3210</v>
      </c>
      <c r="F81" s="23">
        <v>2675</v>
      </c>
      <c r="G81" s="23">
        <v>2140</v>
      </c>
      <c r="H81" s="23">
        <v>2675</v>
      </c>
      <c r="I81" s="2">
        <v>10700</v>
      </c>
      <c r="J81" s="2">
        <v>3210</v>
      </c>
      <c r="K81" s="2">
        <v>2675</v>
      </c>
      <c r="L81" s="2">
        <v>2140</v>
      </c>
      <c r="M81" s="2">
        <v>2675</v>
      </c>
    </row>
    <row r="82" spans="1:13" ht="30" customHeight="1" x14ac:dyDescent="0.25">
      <c r="A82" s="4"/>
      <c r="B82" s="21" t="s">
        <v>30</v>
      </c>
      <c r="C82" s="22" t="s">
        <v>31</v>
      </c>
      <c r="D82" s="23">
        <v>4800</v>
      </c>
      <c r="E82" s="23">
        <v>1440</v>
      </c>
      <c r="F82" s="23">
        <v>1200</v>
      </c>
      <c r="G82" s="23">
        <v>960</v>
      </c>
      <c r="H82" s="23">
        <v>1200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</row>
    <row r="83" spans="1:13" ht="30" customHeight="1" x14ac:dyDescent="0.25">
      <c r="A83" s="4"/>
      <c r="B83" s="21" t="s">
        <v>32</v>
      </c>
      <c r="C83" s="22" t="s">
        <v>33</v>
      </c>
      <c r="D83" s="23">
        <v>3700</v>
      </c>
      <c r="E83" s="23">
        <v>1110</v>
      </c>
      <c r="F83" s="23">
        <v>925</v>
      </c>
      <c r="G83" s="23">
        <v>740</v>
      </c>
      <c r="H83" s="23">
        <v>925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</row>
    <row r="84" spans="1:13" ht="30" customHeight="1" x14ac:dyDescent="0.25">
      <c r="A84" s="4"/>
      <c r="B84" s="21" t="s">
        <v>34</v>
      </c>
      <c r="C84" s="22" t="s">
        <v>35</v>
      </c>
      <c r="D84" s="23">
        <v>2200</v>
      </c>
      <c r="E84" s="23">
        <v>660</v>
      </c>
      <c r="F84" s="23">
        <v>550</v>
      </c>
      <c r="G84" s="23">
        <v>440</v>
      </c>
      <c r="H84" s="23">
        <v>550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</row>
    <row r="85" spans="1:13" ht="30" customHeight="1" x14ac:dyDescent="0.25">
      <c r="A85" s="4"/>
      <c r="B85" s="21" t="s">
        <v>36</v>
      </c>
      <c r="C85" s="22" t="s">
        <v>37</v>
      </c>
      <c r="D85" s="23">
        <v>34570</v>
      </c>
      <c r="E85" s="23">
        <v>10371</v>
      </c>
      <c r="F85" s="23">
        <v>8643</v>
      </c>
      <c r="G85" s="23">
        <v>6913</v>
      </c>
      <c r="H85" s="23">
        <v>8643</v>
      </c>
      <c r="I85" s="2">
        <v>34570</v>
      </c>
      <c r="J85" s="2">
        <v>10371</v>
      </c>
      <c r="K85" s="2">
        <v>8643</v>
      </c>
      <c r="L85" s="2">
        <v>6913</v>
      </c>
      <c r="M85" s="2">
        <v>8643</v>
      </c>
    </row>
    <row r="86" spans="1:13" ht="30" customHeight="1" x14ac:dyDescent="0.25">
      <c r="A86" s="4"/>
      <c r="B86" s="21" t="s">
        <v>42</v>
      </c>
      <c r="C86" s="22" t="s">
        <v>43</v>
      </c>
      <c r="D86" s="23">
        <v>18000</v>
      </c>
      <c r="E86" s="23">
        <v>5400</v>
      </c>
      <c r="F86" s="23">
        <v>4500</v>
      </c>
      <c r="G86" s="23">
        <v>3600</v>
      </c>
      <c r="H86" s="23">
        <v>4500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</row>
    <row r="87" spans="1:13" ht="30" customHeight="1" x14ac:dyDescent="0.25">
      <c r="A87" s="4"/>
      <c r="B87" s="21" t="s">
        <v>44</v>
      </c>
      <c r="C87" s="22" t="s">
        <v>45</v>
      </c>
      <c r="D87" s="23">
        <v>1500</v>
      </c>
      <c r="E87" s="23">
        <v>450</v>
      </c>
      <c r="F87" s="23">
        <v>375</v>
      </c>
      <c r="G87" s="23">
        <v>300</v>
      </c>
      <c r="H87" s="23">
        <v>375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</row>
    <row r="88" spans="1:13" ht="30" customHeight="1" x14ac:dyDescent="0.25">
      <c r="A88" s="4"/>
      <c r="B88" s="21" t="s">
        <v>46</v>
      </c>
      <c r="C88" s="22" t="s">
        <v>47</v>
      </c>
      <c r="D88" s="23">
        <v>10070</v>
      </c>
      <c r="E88" s="23">
        <v>3021</v>
      </c>
      <c r="F88" s="23">
        <v>2518</v>
      </c>
      <c r="G88" s="23">
        <v>2013</v>
      </c>
      <c r="H88" s="23">
        <v>2518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</row>
    <row r="89" spans="1:13" ht="30" customHeight="1" x14ac:dyDescent="0.25">
      <c r="A89" s="4"/>
      <c r="B89" s="21" t="s">
        <v>48</v>
      </c>
      <c r="C89" s="22" t="s">
        <v>49</v>
      </c>
      <c r="D89" s="23">
        <v>5000</v>
      </c>
      <c r="E89" s="23">
        <v>1500</v>
      </c>
      <c r="F89" s="23">
        <v>1250</v>
      </c>
      <c r="G89" s="23">
        <v>1000</v>
      </c>
      <c r="H89" s="23">
        <v>1250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</row>
    <row r="90" spans="1:13" ht="30" customHeight="1" x14ac:dyDescent="0.25">
      <c r="A90" s="4"/>
      <c r="B90" s="24" t="s">
        <v>64</v>
      </c>
      <c r="C90" s="24"/>
      <c r="D90" s="23">
        <f>SUM(I77:I89)</f>
        <v>81770</v>
      </c>
      <c r="E90" s="23">
        <f>SUM(J77:J89)</f>
        <v>24531</v>
      </c>
      <c r="F90" s="23">
        <f>SUM(K77:K89)</f>
        <v>20443</v>
      </c>
      <c r="G90" s="23">
        <f>SUM(L77:L89)</f>
        <v>16353</v>
      </c>
      <c r="H90" s="23">
        <f>SUM(M77:M89)</f>
        <v>20443</v>
      </c>
    </row>
    <row r="91" spans="1:13" ht="30" customHeight="1" x14ac:dyDescent="0.25">
      <c r="A91" s="4"/>
      <c r="B91" s="25"/>
      <c r="C91" s="26"/>
      <c r="D91" s="27"/>
      <c r="E91" s="27"/>
      <c r="F91" s="27"/>
      <c r="G91" s="27"/>
    </row>
    <row r="92" spans="1:13" ht="30" customHeight="1" x14ac:dyDescent="0.25">
      <c r="A92" s="4"/>
      <c r="B92" s="24" t="s">
        <v>83</v>
      </c>
      <c r="C92" s="24"/>
      <c r="D92" s="23">
        <f>SUM(D90)</f>
        <v>81770</v>
      </c>
      <c r="E92" s="23">
        <f>SUM(E90)</f>
        <v>24531</v>
      </c>
      <c r="F92" s="23">
        <f>SUM(F90)</f>
        <v>20443</v>
      </c>
      <c r="G92" s="23">
        <f>SUM(G90)</f>
        <v>16353</v>
      </c>
      <c r="H92" s="23">
        <f>SUM(H90)</f>
        <v>20443</v>
      </c>
    </row>
    <row r="93" spans="1:13" ht="30" customHeight="1" x14ac:dyDescent="0.25">
      <c r="A93" s="4"/>
      <c r="B93" s="25"/>
      <c r="C93" s="26"/>
      <c r="D93" s="27"/>
      <c r="E93" s="27"/>
      <c r="F93" s="27"/>
      <c r="G93" s="27"/>
    </row>
    <row r="94" spans="1:13" ht="30" customHeight="1" x14ac:dyDescent="0.25">
      <c r="A94" s="4"/>
      <c r="B94" s="24" t="s">
        <v>84</v>
      </c>
      <c r="C94" s="24"/>
      <c r="D94" s="23">
        <f>SUM(D92)</f>
        <v>81770</v>
      </c>
      <c r="E94" s="23">
        <f>SUM(E92)</f>
        <v>24531</v>
      </c>
      <c r="F94" s="23">
        <f>SUM(F92)</f>
        <v>20443</v>
      </c>
      <c r="G94" s="23">
        <f>SUM(G92)</f>
        <v>16353</v>
      </c>
      <c r="H94" s="23">
        <f>SUM(H92)</f>
        <v>20443</v>
      </c>
    </row>
    <row r="95" spans="1:13" ht="30" customHeight="1" x14ac:dyDescent="0.25">
      <c r="A95" s="4"/>
      <c r="B95" s="25"/>
      <c r="C95" s="26"/>
      <c r="D95" s="27"/>
      <c r="E95" s="27"/>
      <c r="F95" s="27"/>
      <c r="G95" s="27"/>
    </row>
    <row r="96" spans="1:13" ht="30" customHeight="1" x14ac:dyDescent="0.25">
      <c r="A96" s="4"/>
      <c r="B96" s="18" t="s">
        <v>85</v>
      </c>
      <c r="C96" s="18"/>
      <c r="D96" s="18"/>
      <c r="E96" s="18"/>
      <c r="F96" s="18"/>
      <c r="G96" s="18"/>
      <c r="H96" s="18"/>
    </row>
    <row r="97" spans="1:13" ht="30" customHeight="1" x14ac:dyDescent="0.25">
      <c r="A97" s="4"/>
      <c r="B97" s="19" t="s">
        <v>86</v>
      </c>
      <c r="C97" s="19"/>
      <c r="D97" s="19"/>
      <c r="E97" s="19"/>
      <c r="F97" s="19"/>
      <c r="G97" s="19"/>
      <c r="H97" s="19"/>
    </row>
    <row r="98" spans="1:13" ht="30" customHeight="1" x14ac:dyDescent="0.25">
      <c r="A98" s="4"/>
      <c r="B98" s="20" t="s">
        <v>11</v>
      </c>
      <c r="C98" s="20"/>
      <c r="D98" s="20"/>
      <c r="E98" s="20"/>
      <c r="F98" s="20"/>
      <c r="G98" s="20"/>
      <c r="H98" s="20"/>
    </row>
    <row r="99" spans="1:13" ht="30" customHeight="1" x14ac:dyDescent="0.25">
      <c r="A99" s="4"/>
      <c r="B99" s="21" t="s">
        <v>12</v>
      </c>
      <c r="C99" s="22" t="s">
        <v>13</v>
      </c>
      <c r="D99" s="23">
        <v>111000</v>
      </c>
      <c r="E99" s="23">
        <v>34000</v>
      </c>
      <c r="F99" s="23">
        <v>27500</v>
      </c>
      <c r="G99" s="23">
        <v>22000</v>
      </c>
      <c r="H99" s="23">
        <v>27500</v>
      </c>
      <c r="I99" s="2">
        <v>111000</v>
      </c>
      <c r="J99" s="2">
        <v>34000</v>
      </c>
      <c r="K99" s="2">
        <v>27500</v>
      </c>
      <c r="L99" s="2">
        <v>22000</v>
      </c>
      <c r="M99" s="2">
        <v>27500</v>
      </c>
    </row>
    <row r="100" spans="1:13" ht="30" customHeight="1" x14ac:dyDescent="0.25">
      <c r="A100" s="4"/>
      <c r="B100" s="21" t="s">
        <v>14</v>
      </c>
      <c r="C100" s="22" t="s">
        <v>15</v>
      </c>
      <c r="D100" s="23">
        <v>111000</v>
      </c>
      <c r="E100" s="23">
        <v>34000</v>
      </c>
      <c r="F100" s="23">
        <v>27500</v>
      </c>
      <c r="G100" s="23">
        <v>22000</v>
      </c>
      <c r="H100" s="23">
        <v>27500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</row>
    <row r="101" spans="1:13" ht="30" customHeight="1" x14ac:dyDescent="0.25">
      <c r="A101" s="4"/>
      <c r="B101" s="21" t="s">
        <v>28</v>
      </c>
      <c r="C101" s="22" t="s">
        <v>29</v>
      </c>
      <c r="D101" s="23">
        <v>26016</v>
      </c>
      <c r="E101" s="23">
        <v>7805</v>
      </c>
      <c r="F101" s="23">
        <v>6503</v>
      </c>
      <c r="G101" s="23">
        <v>5204</v>
      </c>
      <c r="H101" s="23">
        <v>6504</v>
      </c>
      <c r="I101" s="2">
        <v>26016</v>
      </c>
      <c r="J101" s="2">
        <v>7805</v>
      </c>
      <c r="K101" s="2">
        <v>6503</v>
      </c>
      <c r="L101" s="2">
        <v>5204</v>
      </c>
      <c r="M101" s="2">
        <v>6504</v>
      </c>
    </row>
    <row r="102" spans="1:13" ht="30" customHeight="1" x14ac:dyDescent="0.25">
      <c r="A102" s="4"/>
      <c r="B102" s="21" t="s">
        <v>30</v>
      </c>
      <c r="C102" s="22" t="s">
        <v>31</v>
      </c>
      <c r="D102" s="23">
        <v>16966</v>
      </c>
      <c r="E102" s="23">
        <v>5090</v>
      </c>
      <c r="F102" s="23">
        <v>4241</v>
      </c>
      <c r="G102" s="23">
        <v>3394</v>
      </c>
      <c r="H102" s="23">
        <v>4241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</row>
    <row r="103" spans="1:13" ht="30" customHeight="1" x14ac:dyDescent="0.25">
      <c r="A103" s="4"/>
      <c r="B103" s="21" t="s">
        <v>32</v>
      </c>
      <c r="C103" s="22" t="s">
        <v>33</v>
      </c>
      <c r="D103" s="23">
        <v>6000</v>
      </c>
      <c r="E103" s="23">
        <v>1800</v>
      </c>
      <c r="F103" s="23">
        <v>1500</v>
      </c>
      <c r="G103" s="23">
        <v>1200</v>
      </c>
      <c r="H103" s="23">
        <v>1500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</row>
    <row r="104" spans="1:13" ht="30" customHeight="1" x14ac:dyDescent="0.25">
      <c r="A104" s="4"/>
      <c r="B104" s="21" t="s">
        <v>34</v>
      </c>
      <c r="C104" s="22" t="s">
        <v>35</v>
      </c>
      <c r="D104" s="23">
        <v>3050</v>
      </c>
      <c r="E104" s="23">
        <v>915</v>
      </c>
      <c r="F104" s="23">
        <v>762</v>
      </c>
      <c r="G104" s="23">
        <v>610</v>
      </c>
      <c r="H104" s="23">
        <v>763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</row>
    <row r="105" spans="1:13" ht="30" customHeight="1" x14ac:dyDescent="0.25">
      <c r="A105" s="4"/>
      <c r="B105" s="21" t="s">
        <v>36</v>
      </c>
      <c r="C105" s="22" t="s">
        <v>37</v>
      </c>
      <c r="D105" s="23">
        <v>10034</v>
      </c>
      <c r="E105" s="23">
        <v>3874</v>
      </c>
      <c r="F105" s="23">
        <v>2200</v>
      </c>
      <c r="G105" s="23">
        <v>1760</v>
      </c>
      <c r="H105" s="23">
        <v>2200</v>
      </c>
      <c r="I105" s="2">
        <v>10034</v>
      </c>
      <c r="J105" s="2">
        <v>3874</v>
      </c>
      <c r="K105" s="2">
        <v>2200</v>
      </c>
      <c r="L105" s="2">
        <v>1760</v>
      </c>
      <c r="M105" s="2">
        <v>2200</v>
      </c>
    </row>
    <row r="106" spans="1:13" ht="30" customHeight="1" x14ac:dyDescent="0.25">
      <c r="A106" s="4"/>
      <c r="B106" s="21" t="s">
        <v>38</v>
      </c>
      <c r="C106" s="22" t="s">
        <v>39</v>
      </c>
      <c r="D106" s="23">
        <v>1000</v>
      </c>
      <c r="E106" s="23">
        <v>300</v>
      </c>
      <c r="F106" s="23">
        <v>250</v>
      </c>
      <c r="G106" s="23">
        <v>200</v>
      </c>
      <c r="H106" s="23">
        <v>250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</row>
    <row r="107" spans="1:13" ht="30" customHeight="1" x14ac:dyDescent="0.25">
      <c r="A107" s="4"/>
      <c r="B107" s="21" t="s">
        <v>42</v>
      </c>
      <c r="C107" s="22" t="s">
        <v>43</v>
      </c>
      <c r="D107" s="23">
        <v>1356</v>
      </c>
      <c r="E107" s="23">
        <v>446</v>
      </c>
      <c r="F107" s="23">
        <v>325</v>
      </c>
      <c r="G107" s="23">
        <v>260</v>
      </c>
      <c r="H107" s="23">
        <v>325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</row>
    <row r="108" spans="1:13" ht="30" customHeight="1" x14ac:dyDescent="0.25">
      <c r="A108" s="4"/>
      <c r="B108" s="21" t="s">
        <v>44</v>
      </c>
      <c r="C108" s="22" t="s">
        <v>45</v>
      </c>
      <c r="D108" s="23">
        <v>1000</v>
      </c>
      <c r="E108" s="23">
        <v>300</v>
      </c>
      <c r="F108" s="23">
        <v>250</v>
      </c>
      <c r="G108" s="23">
        <v>200</v>
      </c>
      <c r="H108" s="23">
        <v>250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</row>
    <row r="109" spans="1:13" ht="30" customHeight="1" x14ac:dyDescent="0.25">
      <c r="A109" s="4"/>
      <c r="B109" s="21" t="s">
        <v>46</v>
      </c>
      <c r="C109" s="22" t="s">
        <v>47</v>
      </c>
      <c r="D109" s="23">
        <v>1593</v>
      </c>
      <c r="E109" s="23">
        <v>543</v>
      </c>
      <c r="F109" s="23">
        <v>375</v>
      </c>
      <c r="G109" s="23">
        <v>300</v>
      </c>
      <c r="H109" s="23">
        <v>375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</row>
    <row r="110" spans="1:13" ht="30" customHeight="1" x14ac:dyDescent="0.25">
      <c r="A110" s="4"/>
      <c r="B110" s="21" t="s">
        <v>50</v>
      </c>
      <c r="C110" s="22" t="s">
        <v>51</v>
      </c>
      <c r="D110" s="23">
        <v>5085</v>
      </c>
      <c r="E110" s="23">
        <v>2285</v>
      </c>
      <c r="F110" s="23">
        <v>1000</v>
      </c>
      <c r="G110" s="23">
        <v>800</v>
      </c>
      <c r="H110" s="23">
        <v>1000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</row>
    <row r="111" spans="1:13" ht="30" customHeight="1" x14ac:dyDescent="0.25">
      <c r="A111" s="4"/>
      <c r="B111" s="24" t="s">
        <v>64</v>
      </c>
      <c r="C111" s="24"/>
      <c r="D111" s="23">
        <f>SUM(I99:I110)</f>
        <v>147050</v>
      </c>
      <c r="E111" s="23">
        <f>SUM(J99:J110)</f>
        <v>45679</v>
      </c>
      <c r="F111" s="23">
        <f>SUM(K99:K110)</f>
        <v>36203</v>
      </c>
      <c r="G111" s="23">
        <f>SUM(L99:L110)</f>
        <v>28964</v>
      </c>
      <c r="H111" s="23">
        <f>SUM(M99:M110)</f>
        <v>36204</v>
      </c>
    </row>
    <row r="112" spans="1:13" ht="30" customHeight="1" x14ac:dyDescent="0.25">
      <c r="A112" s="4"/>
      <c r="B112" s="25"/>
      <c r="C112" s="26"/>
      <c r="D112" s="27"/>
      <c r="E112" s="27"/>
      <c r="F112" s="27"/>
      <c r="G112" s="27"/>
    </row>
    <row r="113" spans="1:13" ht="30" customHeight="1" x14ac:dyDescent="0.25">
      <c r="A113" s="4"/>
      <c r="B113" s="24" t="s">
        <v>87</v>
      </c>
      <c r="C113" s="24"/>
      <c r="D113" s="23">
        <f>SUM(D111)</f>
        <v>147050</v>
      </c>
      <c r="E113" s="23">
        <f>SUM(E111)</f>
        <v>45679</v>
      </c>
      <c r="F113" s="23">
        <f>SUM(F111)</f>
        <v>36203</v>
      </c>
      <c r="G113" s="23">
        <f>SUM(G111)</f>
        <v>28964</v>
      </c>
      <c r="H113" s="23">
        <f>SUM(H111)</f>
        <v>36204</v>
      </c>
    </row>
    <row r="114" spans="1:13" ht="30" customHeight="1" x14ac:dyDescent="0.25">
      <c r="A114" s="4"/>
      <c r="B114" s="25"/>
      <c r="C114" s="26"/>
      <c r="D114" s="27"/>
      <c r="E114" s="27"/>
      <c r="F114" s="27"/>
      <c r="G114" s="27"/>
    </row>
    <row r="115" spans="1:13" ht="30" customHeight="1" x14ac:dyDescent="0.25">
      <c r="A115" s="4"/>
      <c r="B115" s="19" t="s">
        <v>88</v>
      </c>
      <c r="C115" s="19"/>
      <c r="D115" s="19"/>
      <c r="E115" s="19"/>
      <c r="F115" s="19"/>
      <c r="G115" s="19"/>
      <c r="H115" s="19"/>
    </row>
    <row r="116" spans="1:13" ht="30" customHeight="1" x14ac:dyDescent="0.25">
      <c r="A116" s="4"/>
      <c r="B116" s="20" t="s">
        <v>69</v>
      </c>
      <c r="C116" s="20"/>
      <c r="D116" s="20"/>
      <c r="E116" s="20"/>
      <c r="F116" s="20"/>
      <c r="G116" s="20"/>
      <c r="H116" s="20"/>
    </row>
    <row r="117" spans="1:13" ht="30" customHeight="1" x14ac:dyDescent="0.25">
      <c r="A117" s="4"/>
      <c r="B117" s="21" t="s">
        <v>89</v>
      </c>
      <c r="C117" s="22" t="s">
        <v>90</v>
      </c>
      <c r="D117" s="23">
        <v>23892</v>
      </c>
      <c r="E117" s="23">
        <v>23892</v>
      </c>
      <c r="F117" s="23">
        <v>0</v>
      </c>
      <c r="G117" s="23">
        <v>0</v>
      </c>
      <c r="H117" s="23">
        <v>0</v>
      </c>
      <c r="I117" s="2">
        <v>23892</v>
      </c>
      <c r="J117" s="2">
        <v>23892</v>
      </c>
      <c r="K117" s="2">
        <v>0</v>
      </c>
      <c r="L117" s="2">
        <v>0</v>
      </c>
      <c r="M117" s="2">
        <v>0</v>
      </c>
    </row>
    <row r="118" spans="1:13" ht="30" customHeight="1" x14ac:dyDescent="0.25">
      <c r="A118" s="4"/>
      <c r="B118" s="21" t="s">
        <v>70</v>
      </c>
      <c r="C118" s="22" t="s">
        <v>71</v>
      </c>
      <c r="D118" s="23">
        <v>158776</v>
      </c>
      <c r="E118" s="23">
        <v>158776</v>
      </c>
      <c r="F118" s="23">
        <v>0</v>
      </c>
      <c r="G118" s="23">
        <v>0</v>
      </c>
      <c r="H118" s="23">
        <v>0</v>
      </c>
      <c r="I118" s="2">
        <v>158776</v>
      </c>
      <c r="J118" s="2">
        <v>158776</v>
      </c>
      <c r="K118" s="2">
        <v>0</v>
      </c>
      <c r="L118" s="2">
        <v>0</v>
      </c>
      <c r="M118" s="2">
        <v>0</v>
      </c>
    </row>
    <row r="119" spans="1:13" ht="30" customHeight="1" x14ac:dyDescent="0.25">
      <c r="A119" s="4"/>
      <c r="B119" s="21" t="s">
        <v>91</v>
      </c>
      <c r="C119" s="22" t="s">
        <v>92</v>
      </c>
      <c r="D119" s="23">
        <v>158776</v>
      </c>
      <c r="E119" s="23">
        <v>158776</v>
      </c>
      <c r="F119" s="23">
        <v>0</v>
      </c>
      <c r="G119" s="23">
        <v>0</v>
      </c>
      <c r="H119" s="23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</row>
    <row r="120" spans="1:13" ht="30" customHeight="1" x14ac:dyDescent="0.25">
      <c r="A120" s="4"/>
      <c r="B120" s="24" t="s">
        <v>74</v>
      </c>
      <c r="C120" s="24"/>
      <c r="D120" s="23">
        <f>SUM(I117:I119)</f>
        <v>182668</v>
      </c>
      <c r="E120" s="23">
        <f>SUM(J117:J119)</f>
        <v>182668</v>
      </c>
      <c r="F120" s="23">
        <f>SUM(K117:K119)</f>
        <v>0</v>
      </c>
      <c r="G120" s="23">
        <f>SUM(L117:L119)</f>
        <v>0</v>
      </c>
      <c r="H120" s="23">
        <f>SUM(M117:M119)</f>
        <v>0</v>
      </c>
    </row>
    <row r="121" spans="1:13" ht="30" customHeight="1" x14ac:dyDescent="0.25">
      <c r="A121" s="4"/>
      <c r="B121" s="25"/>
      <c r="C121" s="26"/>
      <c r="D121" s="27"/>
      <c r="E121" s="27"/>
      <c r="F121" s="27"/>
      <c r="G121" s="27"/>
    </row>
    <row r="122" spans="1:13" ht="30" customHeight="1" x14ac:dyDescent="0.25">
      <c r="A122" s="4"/>
      <c r="B122" s="24" t="s">
        <v>93</v>
      </c>
      <c r="C122" s="24"/>
      <c r="D122" s="23">
        <f>SUM(D120)</f>
        <v>182668</v>
      </c>
      <c r="E122" s="23">
        <f>SUM(E120)</f>
        <v>182668</v>
      </c>
      <c r="F122" s="23">
        <f>SUM(F120)</f>
        <v>0</v>
      </c>
      <c r="G122" s="23">
        <f>SUM(G120)</f>
        <v>0</v>
      </c>
      <c r="H122" s="23">
        <f>SUM(H120)</f>
        <v>0</v>
      </c>
    </row>
    <row r="123" spans="1:13" ht="30" customHeight="1" x14ac:dyDescent="0.25">
      <c r="A123" s="4"/>
      <c r="B123" s="25"/>
      <c r="C123" s="26"/>
      <c r="D123" s="27"/>
      <c r="E123" s="27"/>
      <c r="F123" s="27"/>
      <c r="G123" s="27"/>
    </row>
    <row r="124" spans="1:13" ht="30" customHeight="1" x14ac:dyDescent="0.25">
      <c r="A124" s="4"/>
      <c r="B124" s="19" t="s">
        <v>94</v>
      </c>
      <c r="C124" s="19"/>
      <c r="D124" s="19"/>
      <c r="E124" s="19"/>
      <c r="F124" s="19"/>
      <c r="G124" s="19"/>
      <c r="H124" s="19"/>
    </row>
    <row r="125" spans="1:13" ht="30" customHeight="1" x14ac:dyDescent="0.25">
      <c r="A125" s="4"/>
      <c r="B125" s="20" t="s">
        <v>11</v>
      </c>
      <c r="C125" s="20"/>
      <c r="D125" s="20"/>
      <c r="E125" s="20"/>
      <c r="F125" s="20"/>
      <c r="G125" s="20"/>
      <c r="H125" s="20"/>
    </row>
    <row r="126" spans="1:13" ht="30" customHeight="1" x14ac:dyDescent="0.25">
      <c r="A126" s="4"/>
      <c r="B126" s="21" t="s">
        <v>18</v>
      </c>
      <c r="C126" s="22" t="s">
        <v>19</v>
      </c>
      <c r="D126" s="23">
        <v>11799</v>
      </c>
      <c r="E126" s="23">
        <v>4127</v>
      </c>
      <c r="F126" s="23">
        <v>2740</v>
      </c>
      <c r="G126" s="23">
        <v>2192</v>
      </c>
      <c r="H126" s="23">
        <v>2740</v>
      </c>
      <c r="I126" s="2">
        <v>11799</v>
      </c>
      <c r="J126" s="2">
        <v>4127</v>
      </c>
      <c r="K126" s="2">
        <v>2740</v>
      </c>
      <c r="L126" s="2">
        <v>2192</v>
      </c>
      <c r="M126" s="2">
        <v>2740</v>
      </c>
    </row>
    <row r="127" spans="1:13" ht="30" customHeight="1" x14ac:dyDescent="0.25">
      <c r="A127" s="4"/>
      <c r="B127" s="21" t="s">
        <v>20</v>
      </c>
      <c r="C127" s="22" t="s">
        <v>21</v>
      </c>
      <c r="D127" s="23">
        <v>11799</v>
      </c>
      <c r="E127" s="23">
        <v>4127</v>
      </c>
      <c r="F127" s="23">
        <v>2740</v>
      </c>
      <c r="G127" s="23">
        <v>2192</v>
      </c>
      <c r="H127" s="23">
        <v>2740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</row>
    <row r="128" spans="1:13" ht="30" customHeight="1" x14ac:dyDescent="0.25">
      <c r="A128" s="4"/>
      <c r="B128" s="21" t="s">
        <v>28</v>
      </c>
      <c r="C128" s="22" t="s">
        <v>29</v>
      </c>
      <c r="D128" s="23">
        <v>3700</v>
      </c>
      <c r="E128" s="23">
        <v>1250</v>
      </c>
      <c r="F128" s="23">
        <v>875</v>
      </c>
      <c r="G128" s="23">
        <v>700</v>
      </c>
      <c r="H128" s="23">
        <v>875</v>
      </c>
      <c r="I128" s="2">
        <v>3700</v>
      </c>
      <c r="J128" s="2">
        <v>1250</v>
      </c>
      <c r="K128" s="2">
        <v>875</v>
      </c>
      <c r="L128" s="2">
        <v>700</v>
      </c>
      <c r="M128" s="2">
        <v>875</v>
      </c>
    </row>
    <row r="129" spans="1:13" ht="30" customHeight="1" x14ac:dyDescent="0.25">
      <c r="A129" s="4"/>
      <c r="B129" s="21" t="s">
        <v>30</v>
      </c>
      <c r="C129" s="22" t="s">
        <v>31</v>
      </c>
      <c r="D129" s="23">
        <v>2100</v>
      </c>
      <c r="E129" s="23">
        <v>700</v>
      </c>
      <c r="F129" s="23">
        <v>500</v>
      </c>
      <c r="G129" s="23">
        <v>400</v>
      </c>
      <c r="H129" s="23">
        <v>500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</row>
    <row r="130" spans="1:13" ht="30" customHeight="1" x14ac:dyDescent="0.25">
      <c r="A130" s="4"/>
      <c r="B130" s="21" t="s">
        <v>32</v>
      </c>
      <c r="C130" s="22" t="s">
        <v>33</v>
      </c>
      <c r="D130" s="23">
        <v>1070</v>
      </c>
      <c r="E130" s="23">
        <v>370</v>
      </c>
      <c r="F130" s="23">
        <v>250</v>
      </c>
      <c r="G130" s="23">
        <v>200</v>
      </c>
      <c r="H130" s="23">
        <v>250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</row>
    <row r="131" spans="1:13" ht="30" customHeight="1" x14ac:dyDescent="0.25">
      <c r="A131" s="4"/>
      <c r="B131" s="21" t="s">
        <v>34</v>
      </c>
      <c r="C131" s="22" t="s">
        <v>35</v>
      </c>
      <c r="D131" s="23">
        <v>530</v>
      </c>
      <c r="E131" s="23">
        <v>180</v>
      </c>
      <c r="F131" s="23">
        <v>125</v>
      </c>
      <c r="G131" s="23">
        <v>100</v>
      </c>
      <c r="H131" s="23">
        <v>125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</row>
    <row r="132" spans="1:13" ht="30" customHeight="1" x14ac:dyDescent="0.25">
      <c r="A132" s="4"/>
      <c r="B132" s="21" t="s">
        <v>36</v>
      </c>
      <c r="C132" s="22" t="s">
        <v>37</v>
      </c>
      <c r="D132" s="23">
        <v>9800</v>
      </c>
      <c r="E132" s="23">
        <v>5390</v>
      </c>
      <c r="F132" s="23">
        <v>1575</v>
      </c>
      <c r="G132" s="23">
        <v>1260</v>
      </c>
      <c r="H132" s="23">
        <v>1575</v>
      </c>
      <c r="I132" s="2">
        <v>9800</v>
      </c>
      <c r="J132" s="2">
        <v>5390</v>
      </c>
      <c r="K132" s="2">
        <v>1575</v>
      </c>
      <c r="L132" s="2">
        <v>1260</v>
      </c>
      <c r="M132" s="2">
        <v>1575</v>
      </c>
    </row>
    <row r="133" spans="1:13" ht="30" customHeight="1" x14ac:dyDescent="0.25">
      <c r="A133" s="4"/>
      <c r="B133" s="21" t="s">
        <v>42</v>
      </c>
      <c r="C133" s="22" t="s">
        <v>43</v>
      </c>
      <c r="D133" s="23">
        <v>3000</v>
      </c>
      <c r="E133" s="23">
        <v>3000</v>
      </c>
      <c r="F133" s="23">
        <v>0</v>
      </c>
      <c r="G133" s="23">
        <v>0</v>
      </c>
      <c r="H133" s="23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</row>
    <row r="134" spans="1:13" ht="30" customHeight="1" x14ac:dyDescent="0.25">
      <c r="A134" s="4"/>
      <c r="B134" s="21" t="s">
        <v>44</v>
      </c>
      <c r="C134" s="22" t="s">
        <v>45</v>
      </c>
      <c r="D134" s="23">
        <v>500</v>
      </c>
      <c r="E134" s="23">
        <v>500</v>
      </c>
      <c r="F134" s="23">
        <v>0</v>
      </c>
      <c r="G134" s="23">
        <v>0</v>
      </c>
      <c r="H134" s="23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</row>
    <row r="135" spans="1:13" ht="30" customHeight="1" x14ac:dyDescent="0.25">
      <c r="A135" s="4"/>
      <c r="B135" s="21" t="s">
        <v>46</v>
      </c>
      <c r="C135" s="22" t="s">
        <v>47</v>
      </c>
      <c r="D135" s="23">
        <v>2520</v>
      </c>
      <c r="E135" s="23">
        <v>756</v>
      </c>
      <c r="F135" s="23">
        <v>630</v>
      </c>
      <c r="G135" s="23">
        <v>504</v>
      </c>
      <c r="H135" s="23">
        <v>630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</row>
    <row r="136" spans="1:13" ht="30" customHeight="1" x14ac:dyDescent="0.25">
      <c r="A136" s="4"/>
      <c r="B136" s="21" t="s">
        <v>54</v>
      </c>
      <c r="C136" s="22" t="s">
        <v>55</v>
      </c>
      <c r="D136" s="23">
        <v>3780</v>
      </c>
      <c r="E136" s="23">
        <v>1134</v>
      </c>
      <c r="F136" s="23">
        <v>945</v>
      </c>
      <c r="G136" s="23">
        <v>756</v>
      </c>
      <c r="H136" s="23">
        <v>945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</row>
    <row r="137" spans="1:13" ht="30" customHeight="1" x14ac:dyDescent="0.25">
      <c r="A137" s="4"/>
      <c r="B137" s="24" t="s">
        <v>64</v>
      </c>
      <c r="C137" s="24"/>
      <c r="D137" s="23">
        <f>SUM(I126:I136)</f>
        <v>25299</v>
      </c>
      <c r="E137" s="23">
        <f>SUM(J126:J136)</f>
        <v>10767</v>
      </c>
      <c r="F137" s="23">
        <f>SUM(K126:K136)</f>
        <v>5190</v>
      </c>
      <c r="G137" s="23">
        <f>SUM(L126:L136)</f>
        <v>4152</v>
      </c>
      <c r="H137" s="23">
        <f>SUM(M126:M136)</f>
        <v>5190</v>
      </c>
    </row>
    <row r="138" spans="1:13" ht="30" customHeight="1" x14ac:dyDescent="0.25">
      <c r="A138" s="4"/>
      <c r="B138" s="20" t="s">
        <v>65</v>
      </c>
      <c r="C138" s="20"/>
      <c r="D138" s="20"/>
      <c r="E138" s="20"/>
      <c r="F138" s="20"/>
      <c r="G138" s="20"/>
      <c r="H138" s="20"/>
    </row>
    <row r="139" spans="1:13" ht="30" customHeight="1" x14ac:dyDescent="0.25">
      <c r="A139" s="4"/>
      <c r="B139" s="21" t="s">
        <v>66</v>
      </c>
      <c r="C139" s="22" t="s">
        <v>67</v>
      </c>
      <c r="D139" s="23">
        <v>200</v>
      </c>
      <c r="E139" s="23">
        <v>200</v>
      </c>
      <c r="F139" s="23">
        <v>0</v>
      </c>
      <c r="G139" s="23">
        <v>0</v>
      </c>
      <c r="H139" s="23">
        <v>0</v>
      </c>
      <c r="I139" s="2">
        <v>200</v>
      </c>
      <c r="J139" s="2">
        <v>200</v>
      </c>
      <c r="K139" s="2">
        <v>0</v>
      </c>
      <c r="L139" s="2">
        <v>0</v>
      </c>
      <c r="M139" s="2">
        <v>0</v>
      </c>
    </row>
    <row r="140" spans="1:13" ht="30" customHeight="1" x14ac:dyDescent="0.25">
      <c r="A140" s="4"/>
      <c r="B140" s="24" t="s">
        <v>68</v>
      </c>
      <c r="C140" s="24"/>
      <c r="D140" s="23">
        <f>SUM(I139)</f>
        <v>200</v>
      </c>
      <c r="E140" s="23">
        <f>SUM(J139)</f>
        <v>200</v>
      </c>
      <c r="F140" s="23">
        <f>SUM(K139)</f>
        <v>0</v>
      </c>
      <c r="G140" s="23">
        <f>SUM(L139)</f>
        <v>0</v>
      </c>
      <c r="H140" s="23">
        <f>SUM(M139)</f>
        <v>0</v>
      </c>
    </row>
    <row r="141" spans="1:13" ht="30" customHeight="1" x14ac:dyDescent="0.25">
      <c r="A141" s="4"/>
      <c r="B141" s="25"/>
      <c r="C141" s="26"/>
      <c r="D141" s="27"/>
      <c r="E141" s="27"/>
      <c r="F141" s="27"/>
      <c r="G141" s="27"/>
    </row>
    <row r="142" spans="1:13" ht="30" customHeight="1" x14ac:dyDescent="0.25">
      <c r="A142" s="4"/>
      <c r="B142" s="24" t="s">
        <v>95</v>
      </c>
      <c r="C142" s="24"/>
      <c r="D142" s="23">
        <f>SUM(D137,D140)</f>
        <v>25499</v>
      </c>
      <c r="E142" s="23">
        <f>SUM(E137,E140)</f>
        <v>10967</v>
      </c>
      <c r="F142" s="23">
        <f>SUM(F137,F140)</f>
        <v>5190</v>
      </c>
      <c r="G142" s="23">
        <f>SUM(G137,G140)</f>
        <v>4152</v>
      </c>
      <c r="H142" s="23">
        <f>SUM(H137,H140)</f>
        <v>5190</v>
      </c>
    </row>
    <row r="143" spans="1:13" ht="30" customHeight="1" x14ac:dyDescent="0.25">
      <c r="A143" s="4"/>
      <c r="B143" s="25"/>
      <c r="C143" s="26"/>
      <c r="D143" s="27"/>
      <c r="E143" s="27"/>
      <c r="F143" s="27"/>
      <c r="G143" s="27"/>
    </row>
    <row r="144" spans="1:13" ht="30" customHeight="1" x14ac:dyDescent="0.25">
      <c r="A144" s="4"/>
      <c r="B144" s="24" t="s">
        <v>96</v>
      </c>
      <c r="C144" s="24"/>
      <c r="D144" s="23">
        <f>SUM(D113,D122,D142)</f>
        <v>355217</v>
      </c>
      <c r="E144" s="23">
        <f>SUM(E113,E122,E142)</f>
        <v>239314</v>
      </c>
      <c r="F144" s="23">
        <f>SUM(F113,F122,F142)</f>
        <v>41393</v>
      </c>
      <c r="G144" s="23">
        <f>SUM(G113,G122,G142)</f>
        <v>33116</v>
      </c>
      <c r="H144" s="23">
        <f>SUM(H113,H122,H142)</f>
        <v>41394</v>
      </c>
    </row>
    <row r="145" spans="1:13" ht="30" customHeight="1" x14ac:dyDescent="0.25">
      <c r="A145" s="4"/>
      <c r="B145" s="25"/>
      <c r="C145" s="26"/>
      <c r="D145" s="27"/>
      <c r="E145" s="27"/>
      <c r="F145" s="27"/>
      <c r="G145" s="27"/>
    </row>
    <row r="146" spans="1:13" ht="30" customHeight="1" x14ac:dyDescent="0.25">
      <c r="A146" s="4"/>
      <c r="B146" s="24" t="s">
        <v>97</v>
      </c>
      <c r="C146" s="24"/>
      <c r="D146" s="23">
        <f>SUM(D94,D144)</f>
        <v>436987</v>
      </c>
      <c r="E146" s="23">
        <f>SUM(E94,E144)</f>
        <v>263845</v>
      </c>
      <c r="F146" s="23">
        <f>SUM(F94,F144)</f>
        <v>61836</v>
      </c>
      <c r="G146" s="23">
        <f>SUM(G94,G144)</f>
        <v>49469</v>
      </c>
      <c r="H146" s="23">
        <f>SUM(H94,H144)</f>
        <v>61837</v>
      </c>
    </row>
    <row r="147" spans="1:13" ht="30" customHeight="1" x14ac:dyDescent="0.25">
      <c r="A147" s="4"/>
      <c r="B147" s="25"/>
      <c r="C147" s="26"/>
      <c r="D147" s="27"/>
      <c r="E147" s="27"/>
      <c r="F147" s="27"/>
      <c r="G147" s="27"/>
    </row>
    <row r="148" spans="1:13" ht="30" customHeight="1" x14ac:dyDescent="0.25">
      <c r="A148" s="4"/>
      <c r="B148" s="25"/>
      <c r="C148" s="26"/>
      <c r="D148" s="27"/>
      <c r="E148" s="27"/>
      <c r="F148" s="27"/>
      <c r="G148" s="27"/>
    </row>
    <row r="149" spans="1:13" ht="30" customHeight="1" x14ac:dyDescent="0.25">
      <c r="A149" s="4"/>
      <c r="B149" s="17" t="s">
        <v>98</v>
      </c>
      <c r="C149" s="17"/>
      <c r="D149" s="17"/>
      <c r="E149" s="17"/>
      <c r="F149" s="17"/>
      <c r="G149" s="17"/>
      <c r="H149" s="17"/>
    </row>
    <row r="150" spans="1:13" ht="30" customHeight="1" x14ac:dyDescent="0.25">
      <c r="A150" s="4"/>
      <c r="B150" s="18" t="s">
        <v>99</v>
      </c>
      <c r="C150" s="18"/>
      <c r="D150" s="18"/>
      <c r="E150" s="18"/>
      <c r="F150" s="18"/>
      <c r="G150" s="18"/>
      <c r="H150" s="18"/>
    </row>
    <row r="151" spans="1:13" ht="30" customHeight="1" x14ac:dyDescent="0.25">
      <c r="A151" s="4"/>
      <c r="B151" s="19" t="s">
        <v>100</v>
      </c>
      <c r="C151" s="19"/>
      <c r="D151" s="19"/>
      <c r="E151" s="19"/>
      <c r="F151" s="19"/>
      <c r="G151" s="19"/>
      <c r="H151" s="19"/>
    </row>
    <row r="152" spans="1:13" ht="30" customHeight="1" x14ac:dyDescent="0.25">
      <c r="A152" s="4"/>
      <c r="B152" s="20" t="s">
        <v>11</v>
      </c>
      <c r="C152" s="20"/>
      <c r="D152" s="20"/>
      <c r="E152" s="20"/>
      <c r="F152" s="20"/>
      <c r="G152" s="20"/>
      <c r="H152" s="20"/>
    </row>
    <row r="153" spans="1:13" ht="30" customHeight="1" x14ac:dyDescent="0.25">
      <c r="A153" s="4"/>
      <c r="B153" s="21" t="s">
        <v>12</v>
      </c>
      <c r="C153" s="22" t="s">
        <v>13</v>
      </c>
      <c r="D153" s="23">
        <v>1701556</v>
      </c>
      <c r="E153" s="23">
        <v>549658</v>
      </c>
      <c r="F153" s="23">
        <v>411392</v>
      </c>
      <c r="G153" s="23">
        <v>329114</v>
      </c>
      <c r="H153" s="23">
        <v>411392</v>
      </c>
      <c r="I153" s="2">
        <v>1701556</v>
      </c>
      <c r="J153" s="2">
        <v>549658</v>
      </c>
      <c r="K153" s="2">
        <v>411392</v>
      </c>
      <c r="L153" s="2">
        <v>329114</v>
      </c>
      <c r="M153" s="2">
        <v>411392</v>
      </c>
    </row>
    <row r="154" spans="1:13" ht="30" customHeight="1" x14ac:dyDescent="0.25">
      <c r="A154" s="4"/>
      <c r="B154" s="21" t="s">
        <v>14</v>
      </c>
      <c r="C154" s="22" t="s">
        <v>15</v>
      </c>
      <c r="D154" s="23">
        <v>1701556</v>
      </c>
      <c r="E154" s="23">
        <v>549658</v>
      </c>
      <c r="F154" s="23">
        <v>411392</v>
      </c>
      <c r="G154" s="23">
        <v>329114</v>
      </c>
      <c r="H154" s="23">
        <v>411392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</row>
    <row r="155" spans="1:13" ht="30" customHeight="1" x14ac:dyDescent="0.25">
      <c r="A155" s="4"/>
      <c r="B155" s="21" t="s">
        <v>18</v>
      </c>
      <c r="C155" s="22" t="s">
        <v>19</v>
      </c>
      <c r="D155" s="23">
        <v>35237</v>
      </c>
      <c r="E155" s="23">
        <v>10571</v>
      </c>
      <c r="F155" s="23">
        <v>8809</v>
      </c>
      <c r="G155" s="23">
        <v>7048</v>
      </c>
      <c r="H155" s="23">
        <v>8809</v>
      </c>
      <c r="I155" s="2">
        <v>35237</v>
      </c>
      <c r="J155" s="2">
        <v>10571</v>
      </c>
      <c r="K155" s="2">
        <v>8809</v>
      </c>
      <c r="L155" s="2">
        <v>7048</v>
      </c>
      <c r="M155" s="2">
        <v>8809</v>
      </c>
    </row>
    <row r="156" spans="1:13" ht="30" customHeight="1" x14ac:dyDescent="0.25">
      <c r="A156" s="4"/>
      <c r="B156" s="21" t="s">
        <v>24</v>
      </c>
      <c r="C156" s="22" t="s">
        <v>25</v>
      </c>
      <c r="D156" s="23">
        <v>33237</v>
      </c>
      <c r="E156" s="23">
        <v>9971</v>
      </c>
      <c r="F156" s="23">
        <v>8309</v>
      </c>
      <c r="G156" s="23">
        <v>6648</v>
      </c>
      <c r="H156" s="23">
        <v>8309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</row>
    <row r="157" spans="1:13" ht="30" customHeight="1" x14ac:dyDescent="0.25">
      <c r="A157" s="4"/>
      <c r="B157" s="21" t="s">
        <v>26</v>
      </c>
      <c r="C157" s="22" t="s">
        <v>27</v>
      </c>
      <c r="D157" s="23">
        <v>2000</v>
      </c>
      <c r="E157" s="23">
        <v>600</v>
      </c>
      <c r="F157" s="23">
        <v>500</v>
      </c>
      <c r="G157" s="23">
        <v>400</v>
      </c>
      <c r="H157" s="23">
        <v>500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</row>
    <row r="158" spans="1:13" ht="30" customHeight="1" x14ac:dyDescent="0.25">
      <c r="A158" s="4"/>
      <c r="B158" s="21" t="s">
        <v>28</v>
      </c>
      <c r="C158" s="22" t="s">
        <v>29</v>
      </c>
      <c r="D158" s="23">
        <v>348713</v>
      </c>
      <c r="E158" s="23">
        <v>104614</v>
      </c>
      <c r="F158" s="23">
        <v>87178</v>
      </c>
      <c r="G158" s="23">
        <v>69743</v>
      </c>
      <c r="H158" s="23">
        <v>87178</v>
      </c>
      <c r="I158" s="2">
        <v>348713</v>
      </c>
      <c r="J158" s="2">
        <v>104614</v>
      </c>
      <c r="K158" s="2">
        <v>87178</v>
      </c>
      <c r="L158" s="2">
        <v>69743</v>
      </c>
      <c r="M158" s="2">
        <v>87178</v>
      </c>
    </row>
    <row r="159" spans="1:13" ht="30" customHeight="1" x14ac:dyDescent="0.25">
      <c r="A159" s="4"/>
      <c r="B159" s="21" t="s">
        <v>30</v>
      </c>
      <c r="C159" s="22" t="s">
        <v>31</v>
      </c>
      <c r="D159" s="23">
        <v>185776</v>
      </c>
      <c r="E159" s="23">
        <v>55733</v>
      </c>
      <c r="F159" s="23">
        <v>46444</v>
      </c>
      <c r="G159" s="23">
        <v>37155</v>
      </c>
      <c r="H159" s="23">
        <v>46444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</row>
    <row r="160" spans="1:13" ht="30" customHeight="1" x14ac:dyDescent="0.25">
      <c r="A160" s="4"/>
      <c r="B160" s="21" t="s">
        <v>101</v>
      </c>
      <c r="C160" s="22" t="s">
        <v>102</v>
      </c>
      <c r="D160" s="23">
        <v>42741</v>
      </c>
      <c r="E160" s="23">
        <v>12822</v>
      </c>
      <c r="F160" s="23">
        <v>10685</v>
      </c>
      <c r="G160" s="23">
        <v>8549</v>
      </c>
      <c r="H160" s="23">
        <v>10685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</row>
    <row r="161" spans="1:13" ht="30" customHeight="1" x14ac:dyDescent="0.25">
      <c r="A161" s="4"/>
      <c r="B161" s="21" t="s">
        <v>32</v>
      </c>
      <c r="C161" s="22" t="s">
        <v>33</v>
      </c>
      <c r="D161" s="23">
        <v>76895</v>
      </c>
      <c r="E161" s="23">
        <v>23069</v>
      </c>
      <c r="F161" s="23">
        <v>19224</v>
      </c>
      <c r="G161" s="23">
        <v>15378</v>
      </c>
      <c r="H161" s="23">
        <v>19224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</row>
    <row r="162" spans="1:13" ht="30" customHeight="1" x14ac:dyDescent="0.25">
      <c r="A162" s="4"/>
      <c r="B162" s="21" t="s">
        <v>34</v>
      </c>
      <c r="C162" s="22" t="s">
        <v>35</v>
      </c>
      <c r="D162" s="23">
        <v>43301</v>
      </c>
      <c r="E162" s="23">
        <v>12990</v>
      </c>
      <c r="F162" s="23">
        <v>10825</v>
      </c>
      <c r="G162" s="23">
        <v>8661</v>
      </c>
      <c r="H162" s="23">
        <v>10825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</row>
    <row r="163" spans="1:13" ht="30" customHeight="1" x14ac:dyDescent="0.25">
      <c r="A163" s="4"/>
      <c r="B163" s="21" t="s">
        <v>36</v>
      </c>
      <c r="C163" s="22" t="s">
        <v>37</v>
      </c>
      <c r="D163" s="23">
        <v>380099</v>
      </c>
      <c r="E163" s="23">
        <v>114135</v>
      </c>
      <c r="F163" s="23">
        <v>94987</v>
      </c>
      <c r="G163" s="23">
        <v>75990</v>
      </c>
      <c r="H163" s="23">
        <v>94987</v>
      </c>
      <c r="I163" s="2">
        <v>380099</v>
      </c>
      <c r="J163" s="2">
        <v>114135</v>
      </c>
      <c r="K163" s="2">
        <v>94987</v>
      </c>
      <c r="L163" s="2">
        <v>75990</v>
      </c>
      <c r="M163" s="2">
        <v>94987</v>
      </c>
    </row>
    <row r="164" spans="1:13" ht="30" customHeight="1" x14ac:dyDescent="0.25">
      <c r="A164" s="4"/>
      <c r="B164" s="21" t="s">
        <v>38</v>
      </c>
      <c r="C164" s="22" t="s">
        <v>39</v>
      </c>
      <c r="D164" s="23">
        <v>170000</v>
      </c>
      <c r="E164" s="23">
        <v>51000</v>
      </c>
      <c r="F164" s="23">
        <v>42500</v>
      </c>
      <c r="G164" s="23">
        <v>34000</v>
      </c>
      <c r="H164" s="23">
        <v>42500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</row>
    <row r="165" spans="1:13" ht="30" customHeight="1" x14ac:dyDescent="0.25">
      <c r="A165" s="4"/>
      <c r="B165" s="21" t="s">
        <v>42</v>
      </c>
      <c r="C165" s="22" t="s">
        <v>43</v>
      </c>
      <c r="D165" s="23">
        <v>27050</v>
      </c>
      <c r="E165" s="23">
        <v>8220</v>
      </c>
      <c r="F165" s="23">
        <v>6725</v>
      </c>
      <c r="G165" s="23">
        <v>5380</v>
      </c>
      <c r="H165" s="23">
        <v>6725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</row>
    <row r="166" spans="1:13" ht="30" customHeight="1" x14ac:dyDescent="0.25">
      <c r="A166" s="4"/>
      <c r="B166" s="21" t="s">
        <v>44</v>
      </c>
      <c r="C166" s="22" t="s">
        <v>45</v>
      </c>
      <c r="D166" s="23">
        <v>110949</v>
      </c>
      <c r="E166" s="23">
        <v>33285</v>
      </c>
      <c r="F166" s="23">
        <v>27737</v>
      </c>
      <c r="G166" s="23">
        <v>22190</v>
      </c>
      <c r="H166" s="23">
        <v>27737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</row>
    <row r="167" spans="1:13" ht="30" customHeight="1" x14ac:dyDescent="0.25">
      <c r="A167" s="4"/>
      <c r="B167" s="21" t="s">
        <v>46</v>
      </c>
      <c r="C167" s="22" t="s">
        <v>47</v>
      </c>
      <c r="D167" s="23">
        <v>65000</v>
      </c>
      <c r="E167" s="23">
        <v>19500</v>
      </c>
      <c r="F167" s="23">
        <v>16250</v>
      </c>
      <c r="G167" s="23">
        <v>13000</v>
      </c>
      <c r="H167" s="23">
        <v>16250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</row>
    <row r="168" spans="1:13" ht="30" customHeight="1" x14ac:dyDescent="0.25">
      <c r="A168" s="4"/>
      <c r="B168" s="21" t="s">
        <v>48</v>
      </c>
      <c r="C168" s="22" t="s">
        <v>49</v>
      </c>
      <c r="D168" s="23">
        <v>7000</v>
      </c>
      <c r="E168" s="23">
        <v>2100</v>
      </c>
      <c r="F168" s="23">
        <v>1750</v>
      </c>
      <c r="G168" s="23">
        <v>1400</v>
      </c>
      <c r="H168" s="23">
        <v>1750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</row>
    <row r="169" spans="1:13" ht="30" customHeight="1" x14ac:dyDescent="0.25">
      <c r="A169" s="4"/>
      <c r="B169" s="21" t="s">
        <v>50</v>
      </c>
      <c r="C169" s="22" t="s">
        <v>51</v>
      </c>
      <c r="D169" s="23">
        <v>100</v>
      </c>
      <c r="E169" s="23">
        <v>30</v>
      </c>
      <c r="F169" s="23">
        <v>25</v>
      </c>
      <c r="G169" s="23">
        <v>20</v>
      </c>
      <c r="H169" s="23">
        <v>25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</row>
    <row r="170" spans="1:13" ht="30" customHeight="1" x14ac:dyDescent="0.25">
      <c r="A170" s="4"/>
      <c r="B170" s="24" t="s">
        <v>64</v>
      </c>
      <c r="C170" s="24"/>
      <c r="D170" s="23">
        <f>SUM(I153:I169)</f>
        <v>2465605</v>
      </c>
      <c r="E170" s="23">
        <f>SUM(J153:J169)</f>
        <v>778978</v>
      </c>
      <c r="F170" s="23">
        <f>SUM(K153:K169)</f>
        <v>602366</v>
      </c>
      <c r="G170" s="23">
        <f>SUM(L153:L169)</f>
        <v>481895</v>
      </c>
      <c r="H170" s="23">
        <f>SUM(M153:M169)</f>
        <v>602366</v>
      </c>
    </row>
    <row r="171" spans="1:13" ht="30" customHeight="1" x14ac:dyDescent="0.25">
      <c r="A171" s="4"/>
      <c r="B171" s="20" t="s">
        <v>69</v>
      </c>
      <c r="C171" s="20"/>
      <c r="D171" s="20"/>
      <c r="E171" s="20"/>
      <c r="F171" s="20"/>
      <c r="G171" s="20"/>
      <c r="H171" s="20"/>
    </row>
    <row r="172" spans="1:13" ht="30" customHeight="1" x14ac:dyDescent="0.25">
      <c r="A172" s="4"/>
      <c r="B172" s="21" t="s">
        <v>70</v>
      </c>
      <c r="C172" s="22" t="s">
        <v>71</v>
      </c>
      <c r="D172" s="23">
        <v>7604</v>
      </c>
      <c r="E172" s="23">
        <v>7604</v>
      </c>
      <c r="F172" s="23">
        <v>0</v>
      </c>
      <c r="G172" s="23">
        <v>0</v>
      </c>
      <c r="H172" s="23">
        <v>0</v>
      </c>
      <c r="I172" s="2">
        <v>7604</v>
      </c>
      <c r="J172" s="2">
        <v>7604</v>
      </c>
      <c r="K172" s="2">
        <v>0</v>
      </c>
      <c r="L172" s="2">
        <v>0</v>
      </c>
      <c r="M172" s="2">
        <v>0</v>
      </c>
    </row>
    <row r="173" spans="1:13" ht="30" customHeight="1" x14ac:dyDescent="0.25">
      <c r="A173" s="4"/>
      <c r="B173" s="21" t="s">
        <v>103</v>
      </c>
      <c r="C173" s="22" t="s">
        <v>104</v>
      </c>
      <c r="D173" s="23">
        <v>2604</v>
      </c>
      <c r="E173" s="23">
        <v>2604</v>
      </c>
      <c r="F173" s="23">
        <v>0</v>
      </c>
      <c r="G173" s="23">
        <v>0</v>
      </c>
      <c r="H173" s="23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</row>
    <row r="174" spans="1:13" ht="30" customHeight="1" x14ac:dyDescent="0.25">
      <c r="A174" s="4"/>
      <c r="B174" s="21" t="s">
        <v>105</v>
      </c>
      <c r="C174" s="22" t="s">
        <v>106</v>
      </c>
      <c r="D174" s="23">
        <v>5000</v>
      </c>
      <c r="E174" s="23">
        <v>5000</v>
      </c>
      <c r="F174" s="23">
        <v>0</v>
      </c>
      <c r="G174" s="23">
        <v>0</v>
      </c>
      <c r="H174" s="23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</row>
    <row r="175" spans="1:13" ht="30" customHeight="1" x14ac:dyDescent="0.25">
      <c r="A175" s="4"/>
      <c r="B175" s="24" t="s">
        <v>74</v>
      </c>
      <c r="C175" s="24"/>
      <c r="D175" s="23">
        <f>SUM(I172:I174)</f>
        <v>7604</v>
      </c>
      <c r="E175" s="23">
        <f>SUM(J172:J174)</f>
        <v>7604</v>
      </c>
      <c r="F175" s="23">
        <f>SUM(K172:K174)</f>
        <v>0</v>
      </c>
      <c r="G175" s="23">
        <f>SUM(L172:L174)</f>
        <v>0</v>
      </c>
      <c r="H175" s="23">
        <f>SUM(M172:M174)</f>
        <v>0</v>
      </c>
    </row>
    <row r="176" spans="1:13" ht="30" customHeight="1" x14ac:dyDescent="0.25">
      <c r="A176" s="4"/>
      <c r="B176" s="25"/>
      <c r="C176" s="26"/>
      <c r="D176" s="27"/>
      <c r="E176" s="27"/>
      <c r="F176" s="27"/>
      <c r="G176" s="27"/>
    </row>
    <row r="177" spans="1:13" ht="30" customHeight="1" x14ac:dyDescent="0.25">
      <c r="A177" s="4"/>
      <c r="B177" s="24" t="s">
        <v>107</v>
      </c>
      <c r="C177" s="24"/>
      <c r="D177" s="23">
        <f>SUM(D170,D175)</f>
        <v>2473209</v>
      </c>
      <c r="E177" s="23">
        <f>SUM(E170,E175)</f>
        <v>786582</v>
      </c>
      <c r="F177" s="23">
        <f>SUM(F170,F175)</f>
        <v>602366</v>
      </c>
      <c r="G177" s="23">
        <f>SUM(G170,G175)</f>
        <v>481895</v>
      </c>
      <c r="H177" s="23">
        <f>SUM(H170,H175)</f>
        <v>602366</v>
      </c>
    </row>
    <row r="178" spans="1:13" ht="30" customHeight="1" x14ac:dyDescent="0.25">
      <c r="A178" s="4"/>
      <c r="B178" s="25"/>
      <c r="C178" s="26"/>
      <c r="D178" s="27"/>
      <c r="E178" s="27"/>
      <c r="F178" s="27"/>
      <c r="G178" s="27"/>
    </row>
    <row r="179" spans="1:13" ht="30" customHeight="1" x14ac:dyDescent="0.25">
      <c r="A179" s="4"/>
      <c r="B179" s="19" t="s">
        <v>108</v>
      </c>
      <c r="C179" s="19"/>
      <c r="D179" s="19"/>
      <c r="E179" s="19"/>
      <c r="F179" s="19"/>
      <c r="G179" s="19"/>
      <c r="H179" s="19"/>
    </row>
    <row r="180" spans="1:13" ht="30" customHeight="1" x14ac:dyDescent="0.25">
      <c r="A180" s="4"/>
      <c r="B180" s="20" t="s">
        <v>11</v>
      </c>
      <c r="C180" s="20"/>
      <c r="D180" s="20"/>
      <c r="E180" s="20"/>
      <c r="F180" s="20"/>
      <c r="G180" s="20"/>
      <c r="H180" s="20"/>
    </row>
    <row r="181" spans="1:13" ht="30" customHeight="1" x14ac:dyDescent="0.25">
      <c r="A181" s="4"/>
      <c r="B181" s="21" t="s">
        <v>12</v>
      </c>
      <c r="C181" s="22" t="s">
        <v>13</v>
      </c>
      <c r="D181" s="23">
        <v>3962135</v>
      </c>
      <c r="E181" s="23">
        <v>1191141</v>
      </c>
      <c r="F181" s="23">
        <v>989784</v>
      </c>
      <c r="G181" s="23">
        <v>791426</v>
      </c>
      <c r="H181" s="23">
        <v>989784</v>
      </c>
      <c r="I181" s="2">
        <v>3962135</v>
      </c>
      <c r="J181" s="2">
        <v>1191141</v>
      </c>
      <c r="K181" s="2">
        <v>989784</v>
      </c>
      <c r="L181" s="2">
        <v>791426</v>
      </c>
      <c r="M181" s="2">
        <v>989784</v>
      </c>
    </row>
    <row r="182" spans="1:13" ht="30" customHeight="1" x14ac:dyDescent="0.25">
      <c r="A182" s="4"/>
      <c r="B182" s="21" t="s">
        <v>14</v>
      </c>
      <c r="C182" s="22" t="s">
        <v>15</v>
      </c>
      <c r="D182" s="23">
        <v>3962135</v>
      </c>
      <c r="E182" s="23">
        <v>1191141</v>
      </c>
      <c r="F182" s="23">
        <v>989784</v>
      </c>
      <c r="G182" s="23">
        <v>791426</v>
      </c>
      <c r="H182" s="23">
        <v>989784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</row>
    <row r="183" spans="1:13" ht="30" customHeight="1" x14ac:dyDescent="0.25">
      <c r="A183" s="4"/>
      <c r="B183" s="21" t="s">
        <v>18</v>
      </c>
      <c r="C183" s="22" t="s">
        <v>19</v>
      </c>
      <c r="D183" s="23">
        <v>173108</v>
      </c>
      <c r="E183" s="23">
        <v>51932</v>
      </c>
      <c r="F183" s="23">
        <v>43277</v>
      </c>
      <c r="G183" s="23">
        <v>34622</v>
      </c>
      <c r="H183" s="23">
        <v>43277</v>
      </c>
      <c r="I183" s="2">
        <v>173108</v>
      </c>
      <c r="J183" s="2">
        <v>51932</v>
      </c>
      <c r="K183" s="2">
        <v>43277</v>
      </c>
      <c r="L183" s="2">
        <v>34622</v>
      </c>
      <c r="M183" s="2">
        <v>43277</v>
      </c>
    </row>
    <row r="184" spans="1:13" ht="30" customHeight="1" x14ac:dyDescent="0.25">
      <c r="A184" s="4"/>
      <c r="B184" s="21" t="s">
        <v>22</v>
      </c>
      <c r="C184" s="22" t="s">
        <v>23</v>
      </c>
      <c r="D184" s="23">
        <v>9000</v>
      </c>
      <c r="E184" s="23">
        <v>2700</v>
      </c>
      <c r="F184" s="23">
        <v>2250</v>
      </c>
      <c r="G184" s="23">
        <v>1800</v>
      </c>
      <c r="H184" s="23">
        <v>2250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</row>
    <row r="185" spans="1:13" ht="30" customHeight="1" x14ac:dyDescent="0.25">
      <c r="A185" s="4"/>
      <c r="B185" s="21" t="s">
        <v>24</v>
      </c>
      <c r="C185" s="22" t="s">
        <v>25</v>
      </c>
      <c r="D185" s="23">
        <v>106134</v>
      </c>
      <c r="E185" s="23">
        <v>31840</v>
      </c>
      <c r="F185" s="23">
        <v>26533</v>
      </c>
      <c r="G185" s="23">
        <v>21228</v>
      </c>
      <c r="H185" s="23">
        <v>26533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</row>
    <row r="186" spans="1:13" ht="30" customHeight="1" x14ac:dyDescent="0.25">
      <c r="A186" s="4"/>
      <c r="B186" s="21" t="s">
        <v>109</v>
      </c>
      <c r="C186" s="22" t="s">
        <v>110</v>
      </c>
      <c r="D186" s="23">
        <v>19974</v>
      </c>
      <c r="E186" s="23">
        <v>5992</v>
      </c>
      <c r="F186" s="23">
        <v>4994</v>
      </c>
      <c r="G186" s="23">
        <v>3994</v>
      </c>
      <c r="H186" s="23">
        <v>4994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</row>
    <row r="187" spans="1:13" ht="30" customHeight="1" x14ac:dyDescent="0.25">
      <c r="A187" s="4"/>
      <c r="B187" s="21" t="s">
        <v>26</v>
      </c>
      <c r="C187" s="22" t="s">
        <v>27</v>
      </c>
      <c r="D187" s="23">
        <v>38000</v>
      </c>
      <c r="E187" s="23">
        <v>11400</v>
      </c>
      <c r="F187" s="23">
        <v>9500</v>
      </c>
      <c r="G187" s="23">
        <v>7600</v>
      </c>
      <c r="H187" s="23">
        <v>9500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</row>
    <row r="188" spans="1:13" ht="30" customHeight="1" x14ac:dyDescent="0.25">
      <c r="A188" s="4"/>
      <c r="B188" s="21" t="s">
        <v>28</v>
      </c>
      <c r="C188" s="22" t="s">
        <v>29</v>
      </c>
      <c r="D188" s="23">
        <v>892384</v>
      </c>
      <c r="E188" s="23">
        <v>267714</v>
      </c>
      <c r="F188" s="23">
        <v>223097</v>
      </c>
      <c r="G188" s="23">
        <v>178476</v>
      </c>
      <c r="H188" s="23">
        <v>223097</v>
      </c>
      <c r="I188" s="2">
        <v>892384</v>
      </c>
      <c r="J188" s="2">
        <v>267714</v>
      </c>
      <c r="K188" s="2">
        <v>223097</v>
      </c>
      <c r="L188" s="2">
        <v>178476</v>
      </c>
      <c r="M188" s="2">
        <v>223097</v>
      </c>
    </row>
    <row r="189" spans="1:13" ht="30" customHeight="1" x14ac:dyDescent="0.25">
      <c r="A189" s="4"/>
      <c r="B189" s="21" t="s">
        <v>30</v>
      </c>
      <c r="C189" s="22" t="s">
        <v>31</v>
      </c>
      <c r="D189" s="23">
        <v>448467</v>
      </c>
      <c r="E189" s="23">
        <v>134540</v>
      </c>
      <c r="F189" s="23">
        <v>112118</v>
      </c>
      <c r="G189" s="23">
        <v>89691</v>
      </c>
      <c r="H189" s="23">
        <v>112118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</row>
    <row r="190" spans="1:13" ht="30" customHeight="1" x14ac:dyDescent="0.25">
      <c r="A190" s="4"/>
      <c r="B190" s="21" t="s">
        <v>101</v>
      </c>
      <c r="C190" s="22" t="s">
        <v>102</v>
      </c>
      <c r="D190" s="23">
        <v>147466</v>
      </c>
      <c r="E190" s="23">
        <v>44239</v>
      </c>
      <c r="F190" s="23">
        <v>36867</v>
      </c>
      <c r="G190" s="23">
        <v>29493</v>
      </c>
      <c r="H190" s="23">
        <v>36867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</row>
    <row r="191" spans="1:13" ht="30" customHeight="1" x14ac:dyDescent="0.25">
      <c r="A191" s="4"/>
      <c r="B191" s="21" t="s">
        <v>32</v>
      </c>
      <c r="C191" s="22" t="s">
        <v>33</v>
      </c>
      <c r="D191" s="23">
        <v>188759</v>
      </c>
      <c r="E191" s="23">
        <v>56627</v>
      </c>
      <c r="F191" s="23">
        <v>47190</v>
      </c>
      <c r="G191" s="23">
        <v>37752</v>
      </c>
      <c r="H191" s="23">
        <v>47190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</row>
    <row r="192" spans="1:13" ht="30" customHeight="1" x14ac:dyDescent="0.25">
      <c r="A192" s="4"/>
      <c r="B192" s="21" t="s">
        <v>34</v>
      </c>
      <c r="C192" s="22" t="s">
        <v>35</v>
      </c>
      <c r="D192" s="23">
        <v>107692</v>
      </c>
      <c r="E192" s="23">
        <v>32308</v>
      </c>
      <c r="F192" s="23">
        <v>26922</v>
      </c>
      <c r="G192" s="23">
        <v>21540</v>
      </c>
      <c r="H192" s="23">
        <v>26922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</row>
    <row r="193" spans="1:13" ht="30" customHeight="1" x14ac:dyDescent="0.25">
      <c r="A193" s="4"/>
      <c r="B193" s="21" t="s">
        <v>36</v>
      </c>
      <c r="C193" s="22" t="s">
        <v>37</v>
      </c>
      <c r="D193" s="23">
        <v>586077</v>
      </c>
      <c r="E193" s="23">
        <v>186897</v>
      </c>
      <c r="F193" s="23">
        <v>142420</v>
      </c>
      <c r="G193" s="23">
        <v>114340</v>
      </c>
      <c r="H193" s="23">
        <v>142420</v>
      </c>
      <c r="I193" s="2">
        <v>586077</v>
      </c>
      <c r="J193" s="2">
        <v>186897</v>
      </c>
      <c r="K193" s="2">
        <v>142420</v>
      </c>
      <c r="L193" s="2">
        <v>114340</v>
      </c>
      <c r="M193" s="2">
        <v>142420</v>
      </c>
    </row>
    <row r="194" spans="1:13" ht="30" customHeight="1" x14ac:dyDescent="0.25">
      <c r="A194" s="4"/>
      <c r="B194" s="21" t="s">
        <v>38</v>
      </c>
      <c r="C194" s="22" t="s">
        <v>39</v>
      </c>
      <c r="D194" s="23">
        <v>96611</v>
      </c>
      <c r="E194" s="23">
        <v>28283</v>
      </c>
      <c r="F194" s="23">
        <v>24402</v>
      </c>
      <c r="G194" s="23">
        <v>19524</v>
      </c>
      <c r="H194" s="23">
        <v>24402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</row>
    <row r="195" spans="1:13" ht="30" customHeight="1" x14ac:dyDescent="0.25">
      <c r="A195" s="4"/>
      <c r="B195" s="21" t="s">
        <v>111</v>
      </c>
      <c r="C195" s="22" t="s">
        <v>112</v>
      </c>
      <c r="D195" s="23">
        <v>8460</v>
      </c>
      <c r="E195" s="23">
        <v>2538</v>
      </c>
      <c r="F195" s="23">
        <v>2115</v>
      </c>
      <c r="G195" s="23">
        <v>1692</v>
      </c>
      <c r="H195" s="23">
        <v>2115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</row>
    <row r="196" spans="1:13" ht="30" customHeight="1" x14ac:dyDescent="0.25">
      <c r="A196" s="4"/>
      <c r="B196" s="21" t="s">
        <v>40</v>
      </c>
      <c r="C196" s="22" t="s">
        <v>41</v>
      </c>
      <c r="D196" s="23">
        <v>18271</v>
      </c>
      <c r="E196" s="23">
        <v>5531</v>
      </c>
      <c r="F196" s="23">
        <v>4493</v>
      </c>
      <c r="G196" s="23">
        <v>3604</v>
      </c>
      <c r="H196" s="23">
        <v>4643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</row>
    <row r="197" spans="1:13" ht="30" customHeight="1" x14ac:dyDescent="0.25">
      <c r="A197" s="4"/>
      <c r="B197" s="21" t="s">
        <v>42</v>
      </c>
      <c r="C197" s="22" t="s">
        <v>43</v>
      </c>
      <c r="D197" s="23">
        <v>106141</v>
      </c>
      <c r="E197" s="23">
        <v>42173</v>
      </c>
      <c r="F197" s="23">
        <v>22846</v>
      </c>
      <c r="G197" s="23">
        <v>18276</v>
      </c>
      <c r="H197" s="23">
        <v>22846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</row>
    <row r="198" spans="1:13" ht="30" customHeight="1" x14ac:dyDescent="0.25">
      <c r="A198" s="4"/>
      <c r="B198" s="21" t="s">
        <v>44</v>
      </c>
      <c r="C198" s="22" t="s">
        <v>45</v>
      </c>
      <c r="D198" s="23">
        <v>169000</v>
      </c>
      <c r="E198" s="23">
        <v>50700</v>
      </c>
      <c r="F198" s="23">
        <v>42250</v>
      </c>
      <c r="G198" s="23">
        <v>33800</v>
      </c>
      <c r="H198" s="23">
        <v>42250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</row>
    <row r="199" spans="1:13" ht="30" customHeight="1" x14ac:dyDescent="0.25">
      <c r="A199" s="4"/>
      <c r="B199" s="21" t="s">
        <v>46</v>
      </c>
      <c r="C199" s="22" t="s">
        <v>47</v>
      </c>
      <c r="D199" s="23">
        <v>135372</v>
      </c>
      <c r="E199" s="23">
        <v>42006</v>
      </c>
      <c r="F199" s="23">
        <v>33258</v>
      </c>
      <c r="G199" s="23">
        <v>27000</v>
      </c>
      <c r="H199" s="23">
        <v>33108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</row>
    <row r="200" spans="1:13" ht="30" customHeight="1" x14ac:dyDescent="0.25">
      <c r="A200" s="4"/>
      <c r="B200" s="21" t="s">
        <v>48</v>
      </c>
      <c r="C200" s="22" t="s">
        <v>49</v>
      </c>
      <c r="D200" s="23">
        <v>34722</v>
      </c>
      <c r="E200" s="23">
        <v>10416</v>
      </c>
      <c r="F200" s="23">
        <v>8681</v>
      </c>
      <c r="G200" s="23">
        <v>6944</v>
      </c>
      <c r="H200" s="23">
        <v>8681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</row>
    <row r="201" spans="1:13" ht="30" customHeight="1" x14ac:dyDescent="0.25">
      <c r="A201" s="4"/>
      <c r="B201" s="21" t="s">
        <v>50</v>
      </c>
      <c r="C201" s="22" t="s">
        <v>51</v>
      </c>
      <c r="D201" s="23">
        <v>10000</v>
      </c>
      <c r="E201" s="23">
        <v>3000</v>
      </c>
      <c r="F201" s="23">
        <v>2500</v>
      </c>
      <c r="G201" s="23">
        <v>2000</v>
      </c>
      <c r="H201" s="23">
        <v>2500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</row>
    <row r="202" spans="1:13" ht="30" customHeight="1" x14ac:dyDescent="0.25">
      <c r="A202" s="4"/>
      <c r="B202" s="21" t="s">
        <v>54</v>
      </c>
      <c r="C202" s="22" t="s">
        <v>55</v>
      </c>
      <c r="D202" s="23">
        <v>6500</v>
      </c>
      <c r="E202" s="23">
        <v>1950</v>
      </c>
      <c r="F202" s="23">
        <v>1625</v>
      </c>
      <c r="G202" s="23">
        <v>1300</v>
      </c>
      <c r="H202" s="23">
        <v>1625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</row>
    <row r="203" spans="1:13" ht="30" customHeight="1" x14ac:dyDescent="0.25">
      <c r="A203" s="4"/>
      <c r="B203" s="21" t="s">
        <v>58</v>
      </c>
      <c r="C203" s="22" t="s">
        <v>59</v>
      </c>
      <c r="D203" s="23">
        <v>1000</v>
      </c>
      <c r="E203" s="23">
        <v>300</v>
      </c>
      <c r="F203" s="23">
        <v>250</v>
      </c>
      <c r="G203" s="23">
        <v>200</v>
      </c>
      <c r="H203" s="23">
        <v>250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</row>
    <row r="204" spans="1:13" ht="30" customHeight="1" x14ac:dyDescent="0.25">
      <c r="A204" s="4"/>
      <c r="B204" s="21" t="s">
        <v>113</v>
      </c>
      <c r="C204" s="22" t="s">
        <v>114</v>
      </c>
      <c r="D204" s="23">
        <v>16751</v>
      </c>
      <c r="E204" s="23">
        <v>5025</v>
      </c>
      <c r="F204" s="23">
        <v>4188</v>
      </c>
      <c r="G204" s="23">
        <v>3350</v>
      </c>
      <c r="H204" s="23">
        <v>4188</v>
      </c>
      <c r="I204" s="2">
        <v>16751</v>
      </c>
      <c r="J204" s="2">
        <v>5025</v>
      </c>
      <c r="K204" s="2">
        <v>4188</v>
      </c>
      <c r="L204" s="2">
        <v>3350</v>
      </c>
      <c r="M204" s="2">
        <v>4188</v>
      </c>
    </row>
    <row r="205" spans="1:13" ht="30" customHeight="1" x14ac:dyDescent="0.25">
      <c r="A205" s="4"/>
      <c r="B205" s="21" t="s">
        <v>115</v>
      </c>
      <c r="C205" s="22" t="s">
        <v>116</v>
      </c>
      <c r="D205" s="23">
        <v>500</v>
      </c>
      <c r="E205" s="23">
        <v>150</v>
      </c>
      <c r="F205" s="23">
        <v>125</v>
      </c>
      <c r="G205" s="23">
        <v>100</v>
      </c>
      <c r="H205" s="23">
        <v>125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</row>
    <row r="206" spans="1:13" ht="30" customHeight="1" x14ac:dyDescent="0.25">
      <c r="A206" s="4"/>
      <c r="B206" s="21" t="s">
        <v>117</v>
      </c>
      <c r="C206" s="22" t="s">
        <v>118</v>
      </c>
      <c r="D206" s="23">
        <v>16251</v>
      </c>
      <c r="E206" s="23">
        <v>4875</v>
      </c>
      <c r="F206" s="23">
        <v>4063</v>
      </c>
      <c r="G206" s="23">
        <v>3250</v>
      </c>
      <c r="H206" s="23">
        <v>4063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</row>
    <row r="207" spans="1:13" ht="30" customHeight="1" x14ac:dyDescent="0.25">
      <c r="A207" s="4"/>
      <c r="B207" s="21" t="s">
        <v>119</v>
      </c>
      <c r="C207" s="22" t="s">
        <v>120</v>
      </c>
      <c r="D207" s="23">
        <v>38552</v>
      </c>
      <c r="E207" s="23">
        <v>11566</v>
      </c>
      <c r="F207" s="23">
        <v>9638</v>
      </c>
      <c r="G207" s="23">
        <v>7710</v>
      </c>
      <c r="H207" s="23">
        <v>9638</v>
      </c>
      <c r="I207" s="2">
        <v>38552</v>
      </c>
      <c r="J207" s="2">
        <v>11566</v>
      </c>
      <c r="K207" s="2">
        <v>9638</v>
      </c>
      <c r="L207" s="2">
        <v>7710</v>
      </c>
      <c r="M207" s="2">
        <v>9638</v>
      </c>
    </row>
    <row r="208" spans="1:13" ht="30" customHeight="1" x14ac:dyDescent="0.25">
      <c r="A208" s="4"/>
      <c r="B208" s="24" t="s">
        <v>64</v>
      </c>
      <c r="C208" s="24"/>
      <c r="D208" s="23">
        <f>SUM(I181:I207)</f>
        <v>5669007</v>
      </c>
      <c r="E208" s="23">
        <f>SUM(J181:J207)</f>
        <v>1714275</v>
      </c>
      <c r="F208" s="23">
        <f>SUM(K181:K207)</f>
        <v>1412404</v>
      </c>
      <c r="G208" s="23">
        <f>SUM(L181:L207)</f>
        <v>1129924</v>
      </c>
      <c r="H208" s="23">
        <f>SUM(M181:M207)</f>
        <v>1412404</v>
      </c>
    </row>
    <row r="209" spans="1:13" ht="30" customHeight="1" x14ac:dyDescent="0.25">
      <c r="A209" s="4"/>
      <c r="B209" s="20" t="s">
        <v>69</v>
      </c>
      <c r="C209" s="20"/>
      <c r="D209" s="20"/>
      <c r="E209" s="20"/>
      <c r="F209" s="20"/>
      <c r="G209" s="20"/>
      <c r="H209" s="20"/>
    </row>
    <row r="210" spans="1:13" ht="30" customHeight="1" x14ac:dyDescent="0.25">
      <c r="A210" s="4"/>
      <c r="B210" s="21" t="s">
        <v>70</v>
      </c>
      <c r="C210" s="22" t="s">
        <v>71</v>
      </c>
      <c r="D210" s="23">
        <v>45000</v>
      </c>
      <c r="E210" s="23">
        <v>13500</v>
      </c>
      <c r="F210" s="23">
        <v>11250</v>
      </c>
      <c r="G210" s="23">
        <v>9000</v>
      </c>
      <c r="H210" s="23">
        <v>11250</v>
      </c>
      <c r="I210" s="2">
        <v>45000</v>
      </c>
      <c r="J210" s="2">
        <v>13500</v>
      </c>
      <c r="K210" s="2">
        <v>11250</v>
      </c>
      <c r="L210" s="2">
        <v>9000</v>
      </c>
      <c r="M210" s="2">
        <v>11250</v>
      </c>
    </row>
    <row r="211" spans="1:13" ht="30" customHeight="1" x14ac:dyDescent="0.25">
      <c r="A211" s="4"/>
      <c r="B211" s="21" t="s">
        <v>103</v>
      </c>
      <c r="C211" s="22" t="s">
        <v>104</v>
      </c>
      <c r="D211" s="23">
        <v>45000</v>
      </c>
      <c r="E211" s="23">
        <v>13500</v>
      </c>
      <c r="F211" s="23">
        <v>11250</v>
      </c>
      <c r="G211" s="23">
        <v>9000</v>
      </c>
      <c r="H211" s="23">
        <v>11250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</row>
    <row r="212" spans="1:13" ht="30" customHeight="1" x14ac:dyDescent="0.25">
      <c r="A212" s="4"/>
      <c r="B212" s="24" t="s">
        <v>74</v>
      </c>
      <c r="C212" s="24"/>
      <c r="D212" s="23">
        <f>SUM(I210:I211)</f>
        <v>45000</v>
      </c>
      <c r="E212" s="23">
        <f>SUM(J210:J211)</f>
        <v>13500</v>
      </c>
      <c r="F212" s="23">
        <f>SUM(K210:K211)</f>
        <v>11250</v>
      </c>
      <c r="G212" s="23">
        <f>SUM(L210:L211)</f>
        <v>9000</v>
      </c>
      <c r="H212" s="23">
        <f>SUM(M210:M211)</f>
        <v>11250</v>
      </c>
    </row>
    <row r="213" spans="1:13" ht="30" customHeight="1" x14ac:dyDescent="0.25">
      <c r="A213" s="4"/>
      <c r="B213" s="25"/>
      <c r="C213" s="26"/>
      <c r="D213" s="27"/>
      <c r="E213" s="27"/>
      <c r="F213" s="27"/>
      <c r="G213" s="27"/>
    </row>
    <row r="214" spans="1:13" ht="30" customHeight="1" x14ac:dyDescent="0.25">
      <c r="A214" s="4"/>
      <c r="B214" s="24" t="s">
        <v>121</v>
      </c>
      <c r="C214" s="24"/>
      <c r="D214" s="23">
        <f>SUM(D208,D212)</f>
        <v>5714007</v>
      </c>
      <c r="E214" s="23">
        <f>SUM(E208,E212)</f>
        <v>1727775</v>
      </c>
      <c r="F214" s="23">
        <f>SUM(F208,F212)</f>
        <v>1423654</v>
      </c>
      <c r="G214" s="23">
        <f>SUM(G208,G212)</f>
        <v>1138924</v>
      </c>
      <c r="H214" s="23">
        <f>SUM(H208,H212)</f>
        <v>1423654</v>
      </c>
    </row>
    <row r="215" spans="1:13" ht="30" customHeight="1" x14ac:dyDescent="0.25">
      <c r="A215" s="4"/>
      <c r="B215" s="25"/>
      <c r="C215" s="26"/>
      <c r="D215" s="27"/>
      <c r="E215" s="27"/>
      <c r="F215" s="27"/>
      <c r="G215" s="27"/>
    </row>
    <row r="216" spans="1:13" ht="30" customHeight="1" x14ac:dyDescent="0.25">
      <c r="A216" s="4"/>
      <c r="B216" s="19" t="s">
        <v>122</v>
      </c>
      <c r="C216" s="19"/>
      <c r="D216" s="19"/>
      <c r="E216" s="19"/>
      <c r="F216" s="19"/>
      <c r="G216" s="19"/>
      <c r="H216" s="19"/>
    </row>
    <row r="217" spans="1:13" ht="30" customHeight="1" x14ac:dyDescent="0.25">
      <c r="A217" s="4"/>
      <c r="B217" s="20" t="s">
        <v>11</v>
      </c>
      <c r="C217" s="20"/>
      <c r="D217" s="20"/>
      <c r="E217" s="20"/>
      <c r="F217" s="20"/>
      <c r="G217" s="20"/>
      <c r="H217" s="20"/>
    </row>
    <row r="218" spans="1:13" ht="30" customHeight="1" x14ac:dyDescent="0.25">
      <c r="A218" s="4"/>
      <c r="B218" s="21" t="s">
        <v>36</v>
      </c>
      <c r="C218" s="22" t="s">
        <v>37</v>
      </c>
      <c r="D218" s="23">
        <v>690</v>
      </c>
      <c r="E218" s="23">
        <v>690</v>
      </c>
      <c r="F218" s="23">
        <v>0</v>
      </c>
      <c r="G218" s="23">
        <v>0</v>
      </c>
      <c r="H218" s="23">
        <v>0</v>
      </c>
      <c r="I218" s="2">
        <v>690</v>
      </c>
      <c r="J218" s="2">
        <v>690</v>
      </c>
      <c r="K218" s="2">
        <v>0</v>
      </c>
      <c r="L218" s="2">
        <v>0</v>
      </c>
      <c r="M218" s="2">
        <v>0</v>
      </c>
    </row>
    <row r="219" spans="1:13" ht="30" customHeight="1" x14ac:dyDescent="0.25">
      <c r="A219" s="4"/>
      <c r="B219" s="21" t="s">
        <v>54</v>
      </c>
      <c r="C219" s="22" t="s">
        <v>55</v>
      </c>
      <c r="D219" s="23">
        <v>690</v>
      </c>
      <c r="E219" s="23">
        <v>690</v>
      </c>
      <c r="F219" s="23">
        <v>0</v>
      </c>
      <c r="G219" s="23">
        <v>0</v>
      </c>
      <c r="H219" s="23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</row>
    <row r="220" spans="1:13" ht="30" customHeight="1" x14ac:dyDescent="0.25">
      <c r="A220" s="4"/>
      <c r="B220" s="24" t="s">
        <v>64</v>
      </c>
      <c r="C220" s="24"/>
      <c r="D220" s="23">
        <f>SUM(I218:I219)</f>
        <v>690</v>
      </c>
      <c r="E220" s="23">
        <f>SUM(J218:J219)</f>
        <v>690</v>
      </c>
      <c r="F220" s="23">
        <f>SUM(K218:K219)</f>
        <v>0</v>
      </c>
      <c r="G220" s="23">
        <f>SUM(L218:L219)</f>
        <v>0</v>
      </c>
      <c r="H220" s="23">
        <f>SUM(M218:M219)</f>
        <v>0</v>
      </c>
    </row>
    <row r="221" spans="1:13" ht="30" customHeight="1" x14ac:dyDescent="0.25">
      <c r="A221" s="4"/>
      <c r="B221" s="20" t="s">
        <v>69</v>
      </c>
      <c r="C221" s="20"/>
      <c r="D221" s="20"/>
      <c r="E221" s="20"/>
      <c r="F221" s="20"/>
      <c r="G221" s="20"/>
      <c r="H221" s="20"/>
    </row>
    <row r="222" spans="1:13" ht="30" customHeight="1" x14ac:dyDescent="0.25">
      <c r="A222" s="4"/>
      <c r="B222" s="21" t="s">
        <v>70</v>
      </c>
      <c r="C222" s="22" t="s">
        <v>71</v>
      </c>
      <c r="D222" s="23">
        <v>40000</v>
      </c>
      <c r="E222" s="23">
        <v>40000</v>
      </c>
      <c r="F222" s="23">
        <v>0</v>
      </c>
      <c r="G222" s="23">
        <v>0</v>
      </c>
      <c r="H222" s="23">
        <v>0</v>
      </c>
      <c r="I222" s="2">
        <v>40000</v>
      </c>
      <c r="J222" s="2">
        <v>40000</v>
      </c>
      <c r="K222" s="2">
        <v>0</v>
      </c>
      <c r="L222" s="2">
        <v>0</v>
      </c>
      <c r="M222" s="2">
        <v>0</v>
      </c>
    </row>
    <row r="223" spans="1:13" ht="30" customHeight="1" x14ac:dyDescent="0.25">
      <c r="A223" s="4"/>
      <c r="B223" s="21" t="s">
        <v>103</v>
      </c>
      <c r="C223" s="22" t="s">
        <v>104</v>
      </c>
      <c r="D223" s="23">
        <v>40000</v>
      </c>
      <c r="E223" s="23">
        <v>40000</v>
      </c>
      <c r="F223" s="23">
        <v>0</v>
      </c>
      <c r="G223" s="23">
        <v>0</v>
      </c>
      <c r="H223" s="23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</row>
    <row r="224" spans="1:13" ht="30" customHeight="1" x14ac:dyDescent="0.25">
      <c r="A224" s="4"/>
      <c r="B224" s="24" t="s">
        <v>74</v>
      </c>
      <c r="C224" s="24"/>
      <c r="D224" s="23">
        <f>SUM(I222:I223)</f>
        <v>40000</v>
      </c>
      <c r="E224" s="23">
        <f>SUM(J222:J223)</f>
        <v>40000</v>
      </c>
      <c r="F224" s="23">
        <f>SUM(K222:K223)</f>
        <v>0</v>
      </c>
      <c r="G224" s="23">
        <f>SUM(L222:L223)</f>
        <v>0</v>
      </c>
      <c r="H224" s="23">
        <f>SUM(M222:M223)</f>
        <v>0</v>
      </c>
    </row>
    <row r="225" spans="1:13" ht="30" customHeight="1" x14ac:dyDescent="0.25">
      <c r="A225" s="4"/>
      <c r="B225" s="25"/>
      <c r="C225" s="26"/>
      <c r="D225" s="27"/>
      <c r="E225" s="27"/>
      <c r="F225" s="27"/>
      <c r="G225" s="27"/>
    </row>
    <row r="226" spans="1:13" ht="30" customHeight="1" x14ac:dyDescent="0.25">
      <c r="A226" s="4"/>
      <c r="B226" s="24" t="s">
        <v>123</v>
      </c>
      <c r="C226" s="24"/>
      <c r="D226" s="23">
        <f>SUM(D220,D224)</f>
        <v>40690</v>
      </c>
      <c r="E226" s="23">
        <f>SUM(E220,E224)</f>
        <v>40690</v>
      </c>
      <c r="F226" s="23">
        <f>SUM(F220,F224)</f>
        <v>0</v>
      </c>
      <c r="G226" s="23">
        <f>SUM(G220,G224)</f>
        <v>0</v>
      </c>
      <c r="H226" s="23">
        <f>SUM(H220,H224)</f>
        <v>0</v>
      </c>
    </row>
    <row r="227" spans="1:13" ht="30" customHeight="1" x14ac:dyDescent="0.25">
      <c r="A227" s="4"/>
      <c r="B227" s="25"/>
      <c r="C227" s="26"/>
      <c r="D227" s="27"/>
      <c r="E227" s="27"/>
      <c r="F227" s="27"/>
      <c r="G227" s="27"/>
    </row>
    <row r="228" spans="1:13" ht="30" customHeight="1" x14ac:dyDescent="0.25">
      <c r="A228" s="4"/>
      <c r="B228" s="24" t="s">
        <v>124</v>
      </c>
      <c r="C228" s="24"/>
      <c r="D228" s="23">
        <f>SUM(D177,D214,D226)</f>
        <v>8227906</v>
      </c>
      <c r="E228" s="23">
        <f>SUM(E177,E214,E226)</f>
        <v>2555047</v>
      </c>
      <c r="F228" s="23">
        <f>SUM(F177,F214,F226)</f>
        <v>2026020</v>
      </c>
      <c r="G228" s="23">
        <f>SUM(G177,G214,G226)</f>
        <v>1620819</v>
      </c>
      <c r="H228" s="23">
        <f>SUM(H177,H214,H226)</f>
        <v>2026020</v>
      </c>
    </row>
    <row r="229" spans="1:13" ht="30" customHeight="1" x14ac:dyDescent="0.25">
      <c r="A229" s="4"/>
      <c r="B229" s="25"/>
      <c r="C229" s="26"/>
      <c r="D229" s="27"/>
      <c r="E229" s="27"/>
      <c r="F229" s="27"/>
      <c r="G229" s="27"/>
    </row>
    <row r="230" spans="1:13" ht="30" customHeight="1" x14ac:dyDescent="0.25">
      <c r="A230" s="4"/>
      <c r="B230" s="24" t="s">
        <v>125</v>
      </c>
      <c r="C230" s="24"/>
      <c r="D230" s="23">
        <f>SUM(D228)</f>
        <v>8227906</v>
      </c>
      <c r="E230" s="23">
        <f>SUM(E228)</f>
        <v>2555047</v>
      </c>
      <c r="F230" s="23">
        <f>SUM(F228)</f>
        <v>2026020</v>
      </c>
      <c r="G230" s="23">
        <f>SUM(G228)</f>
        <v>1620819</v>
      </c>
      <c r="H230" s="23">
        <f>SUM(H228)</f>
        <v>2026020</v>
      </c>
    </row>
    <row r="231" spans="1:13" ht="30" customHeight="1" x14ac:dyDescent="0.25">
      <c r="A231" s="4"/>
      <c r="B231" s="25"/>
      <c r="C231" s="26"/>
      <c r="D231" s="27"/>
      <c r="E231" s="27"/>
      <c r="F231" s="27"/>
      <c r="G231" s="27"/>
    </row>
    <row r="232" spans="1:13" ht="30" customHeight="1" x14ac:dyDescent="0.25">
      <c r="A232" s="4"/>
      <c r="B232" s="25"/>
      <c r="C232" s="26"/>
      <c r="D232" s="27"/>
      <c r="E232" s="27"/>
      <c r="F232" s="27"/>
      <c r="G232" s="27"/>
    </row>
    <row r="233" spans="1:13" ht="30" customHeight="1" x14ac:dyDescent="0.25">
      <c r="A233" s="4"/>
      <c r="B233" s="17" t="s">
        <v>126</v>
      </c>
      <c r="C233" s="17"/>
      <c r="D233" s="17"/>
      <c r="E233" s="17"/>
      <c r="F233" s="17"/>
      <c r="G233" s="17"/>
      <c r="H233" s="17"/>
    </row>
    <row r="234" spans="1:13" ht="30" customHeight="1" x14ac:dyDescent="0.25">
      <c r="A234" s="4"/>
      <c r="B234" s="18" t="s">
        <v>99</v>
      </c>
      <c r="C234" s="18"/>
      <c r="D234" s="18"/>
      <c r="E234" s="18"/>
      <c r="F234" s="18"/>
      <c r="G234" s="18"/>
      <c r="H234" s="18"/>
    </row>
    <row r="235" spans="1:13" ht="30" customHeight="1" x14ac:dyDescent="0.25">
      <c r="A235" s="4"/>
      <c r="B235" s="19" t="s">
        <v>127</v>
      </c>
      <c r="C235" s="19"/>
      <c r="D235" s="19"/>
      <c r="E235" s="19"/>
      <c r="F235" s="19"/>
      <c r="G235" s="19"/>
      <c r="H235" s="19"/>
    </row>
    <row r="236" spans="1:13" ht="30" customHeight="1" x14ac:dyDescent="0.25">
      <c r="A236" s="4"/>
      <c r="B236" s="20" t="s">
        <v>11</v>
      </c>
      <c r="C236" s="20"/>
      <c r="D236" s="20"/>
      <c r="E236" s="20"/>
      <c r="F236" s="20"/>
      <c r="G236" s="20"/>
      <c r="H236" s="20"/>
    </row>
    <row r="237" spans="1:13" ht="30" customHeight="1" x14ac:dyDescent="0.25">
      <c r="A237" s="4"/>
      <c r="B237" s="21" t="s">
        <v>12</v>
      </c>
      <c r="C237" s="22" t="s">
        <v>13</v>
      </c>
      <c r="D237" s="23">
        <v>141003</v>
      </c>
      <c r="E237" s="23">
        <v>51274</v>
      </c>
      <c r="F237" s="23">
        <v>32047</v>
      </c>
      <c r="G237" s="23">
        <v>25635</v>
      </c>
      <c r="H237" s="23">
        <v>32047</v>
      </c>
      <c r="I237" s="2">
        <v>141003</v>
      </c>
      <c r="J237" s="2">
        <v>51274</v>
      </c>
      <c r="K237" s="2">
        <v>32047</v>
      </c>
      <c r="L237" s="2">
        <v>25635</v>
      </c>
      <c r="M237" s="2">
        <v>32047</v>
      </c>
    </row>
    <row r="238" spans="1:13" ht="30" customHeight="1" x14ac:dyDescent="0.25">
      <c r="A238" s="4"/>
      <c r="B238" s="21" t="s">
        <v>14</v>
      </c>
      <c r="C238" s="22" t="s">
        <v>15</v>
      </c>
      <c r="D238" s="23">
        <v>141003</v>
      </c>
      <c r="E238" s="23">
        <v>51274</v>
      </c>
      <c r="F238" s="23">
        <v>32047</v>
      </c>
      <c r="G238" s="23">
        <v>25635</v>
      </c>
      <c r="H238" s="23">
        <v>32047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</row>
    <row r="239" spans="1:13" ht="30" customHeight="1" x14ac:dyDescent="0.25">
      <c r="A239" s="4"/>
      <c r="B239" s="21" t="s">
        <v>28</v>
      </c>
      <c r="C239" s="22" t="s">
        <v>29</v>
      </c>
      <c r="D239" s="23">
        <v>25576</v>
      </c>
      <c r="E239" s="23">
        <v>10729</v>
      </c>
      <c r="F239" s="23">
        <v>5303</v>
      </c>
      <c r="G239" s="23">
        <v>4241</v>
      </c>
      <c r="H239" s="23">
        <v>5303</v>
      </c>
      <c r="I239" s="2">
        <v>25576</v>
      </c>
      <c r="J239" s="2">
        <v>10729</v>
      </c>
      <c r="K239" s="2">
        <v>5303</v>
      </c>
      <c r="L239" s="2">
        <v>4241</v>
      </c>
      <c r="M239" s="2">
        <v>5303</v>
      </c>
    </row>
    <row r="240" spans="1:13" ht="30" customHeight="1" x14ac:dyDescent="0.25">
      <c r="A240" s="4"/>
      <c r="B240" s="21" t="s">
        <v>30</v>
      </c>
      <c r="C240" s="22" t="s">
        <v>31</v>
      </c>
      <c r="D240" s="23">
        <v>17250</v>
      </c>
      <c r="E240" s="23">
        <v>7450</v>
      </c>
      <c r="F240" s="23">
        <v>3500</v>
      </c>
      <c r="G240" s="23">
        <v>2800</v>
      </c>
      <c r="H240" s="23">
        <v>3500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</row>
    <row r="241" spans="1:13" ht="30" customHeight="1" x14ac:dyDescent="0.25">
      <c r="A241" s="4"/>
      <c r="B241" s="21" t="s">
        <v>32</v>
      </c>
      <c r="C241" s="22" t="s">
        <v>33</v>
      </c>
      <c r="D241" s="23">
        <v>5826</v>
      </c>
      <c r="E241" s="23">
        <v>2179</v>
      </c>
      <c r="F241" s="23">
        <v>1303</v>
      </c>
      <c r="G241" s="23">
        <v>1041</v>
      </c>
      <c r="H241" s="23">
        <v>1303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</row>
    <row r="242" spans="1:13" ht="30" customHeight="1" x14ac:dyDescent="0.25">
      <c r="A242" s="4"/>
      <c r="B242" s="21" t="s">
        <v>34</v>
      </c>
      <c r="C242" s="22" t="s">
        <v>35</v>
      </c>
      <c r="D242" s="23">
        <v>2500</v>
      </c>
      <c r="E242" s="23">
        <v>1100</v>
      </c>
      <c r="F242" s="23">
        <v>500</v>
      </c>
      <c r="G242" s="23">
        <v>400</v>
      </c>
      <c r="H242" s="23">
        <v>500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</row>
    <row r="243" spans="1:13" ht="30" customHeight="1" x14ac:dyDescent="0.25">
      <c r="A243" s="4"/>
      <c r="B243" s="21" t="s">
        <v>36</v>
      </c>
      <c r="C243" s="22" t="s">
        <v>37</v>
      </c>
      <c r="D243" s="23">
        <v>7762</v>
      </c>
      <c r="E243" s="23">
        <v>7762</v>
      </c>
      <c r="F243" s="23">
        <v>0</v>
      </c>
      <c r="G243" s="23">
        <v>0</v>
      </c>
      <c r="H243" s="23">
        <v>0</v>
      </c>
      <c r="I243" s="2">
        <v>7762</v>
      </c>
      <c r="J243" s="2">
        <v>7762</v>
      </c>
      <c r="K243" s="2">
        <v>0</v>
      </c>
      <c r="L243" s="2">
        <v>0</v>
      </c>
      <c r="M243" s="2">
        <v>0</v>
      </c>
    </row>
    <row r="244" spans="1:13" ht="30" customHeight="1" x14ac:dyDescent="0.25">
      <c r="A244" s="4"/>
      <c r="B244" s="21" t="s">
        <v>128</v>
      </c>
      <c r="C244" s="22" t="s">
        <v>129</v>
      </c>
      <c r="D244" s="23">
        <v>6000</v>
      </c>
      <c r="E244" s="23">
        <v>6000</v>
      </c>
      <c r="F244" s="23">
        <v>0</v>
      </c>
      <c r="G244" s="23">
        <v>0</v>
      </c>
      <c r="H244" s="23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</row>
    <row r="245" spans="1:13" ht="30" customHeight="1" x14ac:dyDescent="0.25">
      <c r="A245" s="4"/>
      <c r="B245" s="21" t="s">
        <v>42</v>
      </c>
      <c r="C245" s="22" t="s">
        <v>43</v>
      </c>
      <c r="D245" s="23">
        <v>450</v>
      </c>
      <c r="E245" s="23">
        <v>450</v>
      </c>
      <c r="F245" s="23">
        <v>0</v>
      </c>
      <c r="G245" s="23">
        <v>0</v>
      </c>
      <c r="H245" s="23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</row>
    <row r="246" spans="1:13" ht="30" customHeight="1" x14ac:dyDescent="0.25">
      <c r="A246" s="4"/>
      <c r="B246" s="21" t="s">
        <v>46</v>
      </c>
      <c r="C246" s="22" t="s">
        <v>47</v>
      </c>
      <c r="D246" s="23">
        <v>712</v>
      </c>
      <c r="E246" s="23">
        <v>712</v>
      </c>
      <c r="F246" s="23">
        <v>0</v>
      </c>
      <c r="G246" s="23">
        <v>0</v>
      </c>
      <c r="H246" s="23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</row>
    <row r="247" spans="1:13" ht="30" customHeight="1" x14ac:dyDescent="0.25">
      <c r="A247" s="4"/>
      <c r="B247" s="21" t="s">
        <v>50</v>
      </c>
      <c r="C247" s="22" t="s">
        <v>51</v>
      </c>
      <c r="D247" s="23">
        <v>600</v>
      </c>
      <c r="E247" s="23">
        <v>600</v>
      </c>
      <c r="F247" s="23">
        <v>0</v>
      </c>
      <c r="G247" s="23">
        <v>0</v>
      </c>
      <c r="H247" s="23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</row>
    <row r="248" spans="1:13" ht="30" customHeight="1" x14ac:dyDescent="0.25">
      <c r="A248" s="4"/>
      <c r="B248" s="24" t="s">
        <v>64</v>
      </c>
      <c r="C248" s="24"/>
      <c r="D248" s="23">
        <f>SUM(I237:I247)</f>
        <v>174341</v>
      </c>
      <c r="E248" s="23">
        <f>SUM(J237:J247)</f>
        <v>69765</v>
      </c>
      <c r="F248" s="23">
        <f>SUM(K237:K247)</f>
        <v>37350</v>
      </c>
      <c r="G248" s="23">
        <f>SUM(L237:L247)</f>
        <v>29876</v>
      </c>
      <c r="H248" s="23">
        <f>SUM(M237:M247)</f>
        <v>37350</v>
      </c>
    </row>
    <row r="249" spans="1:13" ht="30" customHeight="1" x14ac:dyDescent="0.25">
      <c r="A249" s="4"/>
      <c r="B249" s="25"/>
      <c r="C249" s="26"/>
      <c r="D249" s="27"/>
      <c r="E249" s="27"/>
      <c r="F249" s="27"/>
      <c r="G249" s="27"/>
    </row>
    <row r="250" spans="1:13" ht="30" customHeight="1" x14ac:dyDescent="0.25">
      <c r="A250" s="4"/>
      <c r="B250" s="24" t="s">
        <v>130</v>
      </c>
      <c r="C250" s="24"/>
      <c r="D250" s="23">
        <f>SUM(D248)</f>
        <v>174341</v>
      </c>
      <c r="E250" s="23">
        <f>SUM(E248)</f>
        <v>69765</v>
      </c>
      <c r="F250" s="23">
        <f>SUM(F248)</f>
        <v>37350</v>
      </c>
      <c r="G250" s="23">
        <f>SUM(G248)</f>
        <v>29876</v>
      </c>
      <c r="H250" s="23">
        <f>SUM(H248)</f>
        <v>37350</v>
      </c>
    </row>
    <row r="251" spans="1:13" ht="30" customHeight="1" x14ac:dyDescent="0.25">
      <c r="A251" s="4"/>
      <c r="B251" s="25"/>
      <c r="C251" s="26"/>
      <c r="D251" s="27"/>
      <c r="E251" s="27"/>
      <c r="F251" s="27"/>
      <c r="G251" s="27"/>
    </row>
    <row r="252" spans="1:13" ht="30" customHeight="1" x14ac:dyDescent="0.25">
      <c r="A252" s="4"/>
      <c r="B252" s="19" t="s">
        <v>131</v>
      </c>
      <c r="C252" s="19"/>
      <c r="D252" s="19"/>
      <c r="E252" s="19"/>
      <c r="F252" s="19"/>
      <c r="G252" s="19"/>
      <c r="H252" s="19"/>
    </row>
    <row r="253" spans="1:13" ht="30" customHeight="1" x14ac:dyDescent="0.25">
      <c r="A253" s="4"/>
      <c r="B253" s="20" t="s">
        <v>69</v>
      </c>
      <c r="C253" s="20"/>
      <c r="D253" s="20"/>
      <c r="E253" s="20"/>
      <c r="F253" s="20"/>
      <c r="G253" s="20"/>
      <c r="H253" s="20"/>
    </row>
    <row r="254" spans="1:13" ht="30" customHeight="1" x14ac:dyDescent="0.25">
      <c r="A254" s="4"/>
      <c r="B254" s="21" t="s">
        <v>70</v>
      </c>
      <c r="C254" s="22" t="s">
        <v>71</v>
      </c>
      <c r="D254" s="23">
        <v>40600</v>
      </c>
      <c r="E254" s="23">
        <v>40600</v>
      </c>
      <c r="F254" s="23">
        <v>0</v>
      </c>
      <c r="G254" s="23">
        <v>0</v>
      </c>
      <c r="H254" s="23">
        <v>0</v>
      </c>
      <c r="I254" s="2">
        <v>40600</v>
      </c>
      <c r="J254" s="2">
        <v>40600</v>
      </c>
      <c r="K254" s="2">
        <v>0</v>
      </c>
      <c r="L254" s="2">
        <v>0</v>
      </c>
      <c r="M254" s="2">
        <v>0</v>
      </c>
    </row>
    <row r="255" spans="1:13" ht="30" customHeight="1" x14ac:dyDescent="0.25">
      <c r="A255" s="4"/>
      <c r="B255" s="21" t="s">
        <v>103</v>
      </c>
      <c r="C255" s="22" t="s">
        <v>104</v>
      </c>
      <c r="D255" s="23">
        <v>40600</v>
      </c>
      <c r="E255" s="23">
        <v>40600</v>
      </c>
      <c r="F255" s="23">
        <v>0</v>
      </c>
      <c r="G255" s="23">
        <v>0</v>
      </c>
      <c r="H255" s="23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</row>
    <row r="256" spans="1:13" ht="30" customHeight="1" x14ac:dyDescent="0.25">
      <c r="A256" s="4"/>
      <c r="B256" s="24" t="s">
        <v>74</v>
      </c>
      <c r="C256" s="24"/>
      <c r="D256" s="23">
        <f>SUM(I254:I255)</f>
        <v>40600</v>
      </c>
      <c r="E256" s="23">
        <f>SUM(J254:J255)</f>
        <v>40600</v>
      </c>
      <c r="F256" s="23">
        <f>SUM(K254:K255)</f>
        <v>0</v>
      </c>
      <c r="G256" s="23">
        <f>SUM(L254:L255)</f>
        <v>0</v>
      </c>
      <c r="H256" s="23">
        <f>SUM(M254:M255)</f>
        <v>0</v>
      </c>
    </row>
    <row r="257" spans="1:13" ht="30" customHeight="1" x14ac:dyDescent="0.25">
      <c r="A257" s="4"/>
      <c r="B257" s="25"/>
      <c r="C257" s="26"/>
      <c r="D257" s="27"/>
      <c r="E257" s="27"/>
      <c r="F257" s="27"/>
      <c r="G257" s="27"/>
    </row>
    <row r="258" spans="1:13" ht="30" customHeight="1" x14ac:dyDescent="0.25">
      <c r="A258" s="4"/>
      <c r="B258" s="24" t="s">
        <v>132</v>
      </c>
      <c r="C258" s="24"/>
      <c r="D258" s="23">
        <f>SUM(D256)</f>
        <v>40600</v>
      </c>
      <c r="E258" s="23">
        <f>SUM(E256)</f>
        <v>40600</v>
      </c>
      <c r="F258" s="23">
        <f>SUM(F256)</f>
        <v>0</v>
      </c>
      <c r="G258" s="23">
        <f>SUM(G256)</f>
        <v>0</v>
      </c>
      <c r="H258" s="23">
        <f>SUM(H256)</f>
        <v>0</v>
      </c>
    </row>
    <row r="259" spans="1:13" ht="30" customHeight="1" x14ac:dyDescent="0.25">
      <c r="A259" s="4"/>
      <c r="B259" s="25"/>
      <c r="C259" s="26"/>
      <c r="D259" s="27"/>
      <c r="E259" s="27"/>
      <c r="F259" s="27"/>
      <c r="G259" s="27"/>
    </row>
    <row r="260" spans="1:13" ht="30" customHeight="1" x14ac:dyDescent="0.25">
      <c r="A260" s="4"/>
      <c r="B260" s="24" t="s">
        <v>124</v>
      </c>
      <c r="C260" s="24"/>
      <c r="D260" s="23">
        <f>SUM(D250,D258)</f>
        <v>214941</v>
      </c>
      <c r="E260" s="23">
        <f>SUM(E250,E258)</f>
        <v>110365</v>
      </c>
      <c r="F260" s="23">
        <f>SUM(F250,F258)</f>
        <v>37350</v>
      </c>
      <c r="G260" s="23">
        <f>SUM(G250,G258)</f>
        <v>29876</v>
      </c>
      <c r="H260" s="23">
        <f>SUM(H250,H258)</f>
        <v>37350</v>
      </c>
    </row>
    <row r="261" spans="1:13" ht="30" customHeight="1" x14ac:dyDescent="0.25">
      <c r="A261" s="4"/>
      <c r="B261" s="25"/>
      <c r="C261" s="26"/>
      <c r="D261" s="27"/>
      <c r="E261" s="27"/>
      <c r="F261" s="27"/>
      <c r="G261" s="27"/>
    </row>
    <row r="262" spans="1:13" ht="30" customHeight="1" x14ac:dyDescent="0.25">
      <c r="A262" s="4"/>
      <c r="B262" s="24" t="s">
        <v>133</v>
      </c>
      <c r="C262" s="24"/>
      <c r="D262" s="23">
        <f>SUM(D260)</f>
        <v>214941</v>
      </c>
      <c r="E262" s="23">
        <f>SUM(E260)</f>
        <v>110365</v>
      </c>
      <c r="F262" s="23">
        <f>SUM(F260)</f>
        <v>37350</v>
      </c>
      <c r="G262" s="23">
        <f>SUM(G260)</f>
        <v>29876</v>
      </c>
      <c r="H262" s="23">
        <f>SUM(H260)</f>
        <v>37350</v>
      </c>
    </row>
    <row r="263" spans="1:13" ht="30" customHeight="1" x14ac:dyDescent="0.25">
      <c r="A263" s="4"/>
      <c r="B263" s="25"/>
      <c r="C263" s="26"/>
      <c r="D263" s="27"/>
      <c r="E263" s="27"/>
      <c r="F263" s="27"/>
      <c r="G263" s="27"/>
    </row>
    <row r="264" spans="1:13" ht="30" customHeight="1" x14ac:dyDescent="0.25">
      <c r="A264" s="4"/>
      <c r="B264" s="25"/>
      <c r="C264" s="26"/>
      <c r="D264" s="27"/>
      <c r="E264" s="27"/>
      <c r="F264" s="27"/>
      <c r="G264" s="27"/>
    </row>
    <row r="265" spans="1:13" ht="30" customHeight="1" x14ac:dyDescent="0.25">
      <c r="A265" s="4"/>
      <c r="B265" s="17" t="s">
        <v>134</v>
      </c>
      <c r="C265" s="17"/>
      <c r="D265" s="17"/>
      <c r="E265" s="17"/>
      <c r="F265" s="17"/>
      <c r="G265" s="17"/>
      <c r="H265" s="17"/>
    </row>
    <row r="266" spans="1:13" ht="30" customHeight="1" x14ac:dyDescent="0.25">
      <c r="A266" s="4"/>
      <c r="B266" s="18" t="s">
        <v>135</v>
      </c>
      <c r="C266" s="18"/>
      <c r="D266" s="18"/>
      <c r="E266" s="18"/>
      <c r="F266" s="18"/>
      <c r="G266" s="18"/>
      <c r="H266" s="18"/>
    </row>
    <row r="267" spans="1:13" ht="30" customHeight="1" x14ac:dyDescent="0.25">
      <c r="A267" s="4"/>
      <c r="B267" s="19" t="s">
        <v>136</v>
      </c>
      <c r="C267" s="19"/>
      <c r="D267" s="19"/>
      <c r="E267" s="19"/>
      <c r="F267" s="19"/>
      <c r="G267" s="19"/>
      <c r="H267" s="19"/>
    </row>
    <row r="268" spans="1:13" ht="30" customHeight="1" x14ac:dyDescent="0.25">
      <c r="A268" s="4"/>
      <c r="B268" s="20" t="s">
        <v>11</v>
      </c>
      <c r="C268" s="20"/>
      <c r="D268" s="20"/>
      <c r="E268" s="20"/>
      <c r="F268" s="20"/>
      <c r="G268" s="20"/>
      <c r="H268" s="20"/>
    </row>
    <row r="269" spans="1:13" ht="30" customHeight="1" x14ac:dyDescent="0.25">
      <c r="A269" s="4"/>
      <c r="B269" s="21" t="s">
        <v>12</v>
      </c>
      <c r="C269" s="22" t="s">
        <v>13</v>
      </c>
      <c r="D269" s="23">
        <v>160000</v>
      </c>
      <c r="E269" s="23">
        <v>48000</v>
      </c>
      <c r="F269" s="23">
        <v>40000</v>
      </c>
      <c r="G269" s="23">
        <v>32000</v>
      </c>
      <c r="H269" s="23">
        <v>40000</v>
      </c>
      <c r="I269" s="2">
        <v>160000</v>
      </c>
      <c r="J269" s="2">
        <v>48000</v>
      </c>
      <c r="K269" s="2">
        <v>40000</v>
      </c>
      <c r="L269" s="2">
        <v>32000</v>
      </c>
      <c r="M269" s="2">
        <v>40000</v>
      </c>
    </row>
    <row r="270" spans="1:13" ht="30" customHeight="1" x14ac:dyDescent="0.25">
      <c r="A270" s="4"/>
      <c r="B270" s="21" t="s">
        <v>14</v>
      </c>
      <c r="C270" s="22" t="s">
        <v>15</v>
      </c>
      <c r="D270" s="23">
        <v>160000</v>
      </c>
      <c r="E270" s="23">
        <v>48000</v>
      </c>
      <c r="F270" s="23">
        <v>40000</v>
      </c>
      <c r="G270" s="23">
        <v>32000</v>
      </c>
      <c r="H270" s="23">
        <v>40000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</row>
    <row r="271" spans="1:13" ht="30" customHeight="1" x14ac:dyDescent="0.25">
      <c r="A271" s="4"/>
      <c r="B271" s="21" t="s">
        <v>18</v>
      </c>
      <c r="C271" s="22" t="s">
        <v>19</v>
      </c>
      <c r="D271" s="23">
        <v>4000</v>
      </c>
      <c r="E271" s="23">
        <v>1200</v>
      </c>
      <c r="F271" s="23">
        <v>1000</v>
      </c>
      <c r="G271" s="23">
        <v>800</v>
      </c>
      <c r="H271" s="23">
        <v>1000</v>
      </c>
      <c r="I271" s="2">
        <v>4000</v>
      </c>
      <c r="J271" s="2">
        <v>1200</v>
      </c>
      <c r="K271" s="2">
        <v>1000</v>
      </c>
      <c r="L271" s="2">
        <v>800</v>
      </c>
      <c r="M271" s="2">
        <v>1000</v>
      </c>
    </row>
    <row r="272" spans="1:13" ht="30" customHeight="1" x14ac:dyDescent="0.25">
      <c r="A272" s="4"/>
      <c r="B272" s="21" t="s">
        <v>22</v>
      </c>
      <c r="C272" s="22" t="s">
        <v>23</v>
      </c>
      <c r="D272" s="23">
        <v>4000</v>
      </c>
      <c r="E272" s="23">
        <v>1200</v>
      </c>
      <c r="F272" s="23">
        <v>1000</v>
      </c>
      <c r="G272" s="23">
        <v>800</v>
      </c>
      <c r="H272" s="23">
        <v>1000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</row>
    <row r="273" spans="1:13" ht="30" customHeight="1" x14ac:dyDescent="0.25">
      <c r="A273" s="4"/>
      <c r="B273" s="21" t="s">
        <v>28</v>
      </c>
      <c r="C273" s="22" t="s">
        <v>29</v>
      </c>
      <c r="D273" s="23">
        <v>43000</v>
      </c>
      <c r="E273" s="23">
        <v>12900</v>
      </c>
      <c r="F273" s="23">
        <v>10750</v>
      </c>
      <c r="G273" s="23">
        <v>8600</v>
      </c>
      <c r="H273" s="23">
        <v>10750</v>
      </c>
      <c r="I273" s="2">
        <v>43000</v>
      </c>
      <c r="J273" s="2">
        <v>12900</v>
      </c>
      <c r="K273" s="2">
        <v>10750</v>
      </c>
      <c r="L273" s="2">
        <v>8600</v>
      </c>
      <c r="M273" s="2">
        <v>10750</v>
      </c>
    </row>
    <row r="274" spans="1:13" ht="30" customHeight="1" x14ac:dyDescent="0.25">
      <c r="A274" s="4"/>
      <c r="B274" s="21" t="s">
        <v>30</v>
      </c>
      <c r="C274" s="22" t="s">
        <v>31</v>
      </c>
      <c r="D274" s="23">
        <v>30000</v>
      </c>
      <c r="E274" s="23">
        <v>9000</v>
      </c>
      <c r="F274" s="23">
        <v>7500</v>
      </c>
      <c r="G274" s="23">
        <v>6000</v>
      </c>
      <c r="H274" s="23">
        <v>7500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</row>
    <row r="275" spans="1:13" ht="30" customHeight="1" x14ac:dyDescent="0.25">
      <c r="A275" s="4"/>
      <c r="B275" s="21" t="s">
        <v>32</v>
      </c>
      <c r="C275" s="22" t="s">
        <v>33</v>
      </c>
      <c r="D275" s="23">
        <v>8000</v>
      </c>
      <c r="E275" s="23">
        <v>2400</v>
      </c>
      <c r="F275" s="23">
        <v>2000</v>
      </c>
      <c r="G275" s="23">
        <v>1600</v>
      </c>
      <c r="H275" s="23">
        <v>2000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</row>
    <row r="276" spans="1:13" ht="30" customHeight="1" x14ac:dyDescent="0.25">
      <c r="A276" s="4"/>
      <c r="B276" s="21" t="s">
        <v>34</v>
      </c>
      <c r="C276" s="22" t="s">
        <v>35</v>
      </c>
      <c r="D276" s="23">
        <v>5000</v>
      </c>
      <c r="E276" s="23">
        <v>1500</v>
      </c>
      <c r="F276" s="23">
        <v>1250</v>
      </c>
      <c r="G276" s="23">
        <v>1000</v>
      </c>
      <c r="H276" s="23">
        <v>1250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</row>
    <row r="277" spans="1:13" ht="30" customHeight="1" x14ac:dyDescent="0.25">
      <c r="A277" s="4"/>
      <c r="B277" s="21" t="s">
        <v>36</v>
      </c>
      <c r="C277" s="22" t="s">
        <v>37</v>
      </c>
      <c r="D277" s="23">
        <v>43924</v>
      </c>
      <c r="E277" s="23">
        <v>24982</v>
      </c>
      <c r="F277" s="23">
        <v>6765</v>
      </c>
      <c r="G277" s="23">
        <v>5412</v>
      </c>
      <c r="H277" s="23">
        <v>6765</v>
      </c>
      <c r="I277" s="2">
        <v>43924</v>
      </c>
      <c r="J277" s="2">
        <v>24982</v>
      </c>
      <c r="K277" s="2">
        <v>6765</v>
      </c>
      <c r="L277" s="2">
        <v>5412</v>
      </c>
      <c r="M277" s="2">
        <v>6765</v>
      </c>
    </row>
    <row r="278" spans="1:13" ht="30" customHeight="1" x14ac:dyDescent="0.25">
      <c r="A278" s="4"/>
      <c r="B278" s="21" t="s">
        <v>42</v>
      </c>
      <c r="C278" s="22" t="s">
        <v>43</v>
      </c>
      <c r="D278" s="23">
        <v>12000</v>
      </c>
      <c r="E278" s="23">
        <v>3600</v>
      </c>
      <c r="F278" s="23">
        <v>3000</v>
      </c>
      <c r="G278" s="23">
        <v>2400</v>
      </c>
      <c r="H278" s="23">
        <v>3000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</row>
    <row r="279" spans="1:13" ht="30" customHeight="1" x14ac:dyDescent="0.25">
      <c r="A279" s="4"/>
      <c r="B279" s="21" t="s">
        <v>44</v>
      </c>
      <c r="C279" s="22" t="s">
        <v>45</v>
      </c>
      <c r="D279" s="23">
        <v>4000</v>
      </c>
      <c r="E279" s="23">
        <v>1200</v>
      </c>
      <c r="F279" s="23">
        <v>1000</v>
      </c>
      <c r="G279" s="23">
        <v>800</v>
      </c>
      <c r="H279" s="23">
        <v>1000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</row>
    <row r="280" spans="1:13" ht="30" customHeight="1" x14ac:dyDescent="0.25">
      <c r="A280" s="4"/>
      <c r="B280" s="21" t="s">
        <v>46</v>
      </c>
      <c r="C280" s="22" t="s">
        <v>47</v>
      </c>
      <c r="D280" s="23">
        <v>9060</v>
      </c>
      <c r="E280" s="23">
        <v>2718</v>
      </c>
      <c r="F280" s="23">
        <v>2265</v>
      </c>
      <c r="G280" s="23">
        <v>1812</v>
      </c>
      <c r="H280" s="23">
        <v>2265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</row>
    <row r="281" spans="1:13" ht="30" customHeight="1" x14ac:dyDescent="0.25">
      <c r="A281" s="4"/>
      <c r="B281" s="21" t="s">
        <v>48</v>
      </c>
      <c r="C281" s="22" t="s">
        <v>49</v>
      </c>
      <c r="D281" s="23">
        <v>16864</v>
      </c>
      <c r="E281" s="23">
        <v>16864</v>
      </c>
      <c r="F281" s="23">
        <v>0</v>
      </c>
      <c r="G281" s="23">
        <v>0</v>
      </c>
      <c r="H281" s="23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</row>
    <row r="282" spans="1:13" ht="30" customHeight="1" x14ac:dyDescent="0.25">
      <c r="A282" s="4"/>
      <c r="B282" s="21" t="s">
        <v>50</v>
      </c>
      <c r="C282" s="22" t="s">
        <v>51</v>
      </c>
      <c r="D282" s="23">
        <v>2000</v>
      </c>
      <c r="E282" s="23">
        <v>600</v>
      </c>
      <c r="F282" s="23">
        <v>500</v>
      </c>
      <c r="G282" s="23">
        <v>400</v>
      </c>
      <c r="H282" s="23">
        <v>500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</row>
    <row r="283" spans="1:13" ht="30" customHeight="1" x14ac:dyDescent="0.25">
      <c r="A283" s="4"/>
      <c r="B283" s="24" t="s">
        <v>64</v>
      </c>
      <c r="C283" s="24"/>
      <c r="D283" s="23">
        <f>SUM(I269:I282)</f>
        <v>250924</v>
      </c>
      <c r="E283" s="23">
        <f>SUM(J269:J282)</f>
        <v>87082</v>
      </c>
      <c r="F283" s="23">
        <f>SUM(K269:K282)</f>
        <v>58515</v>
      </c>
      <c r="G283" s="23">
        <f>SUM(L269:L282)</f>
        <v>46812</v>
      </c>
      <c r="H283" s="23">
        <f>SUM(M269:M282)</f>
        <v>58515</v>
      </c>
    </row>
    <row r="284" spans="1:13" ht="30" customHeight="1" x14ac:dyDescent="0.25">
      <c r="A284" s="4"/>
      <c r="B284" s="25"/>
      <c r="C284" s="26"/>
      <c r="D284" s="27"/>
      <c r="E284" s="27"/>
      <c r="F284" s="27"/>
      <c r="G284" s="27"/>
    </row>
    <row r="285" spans="1:13" ht="30" customHeight="1" x14ac:dyDescent="0.25">
      <c r="A285" s="4"/>
      <c r="B285" s="24" t="s">
        <v>137</v>
      </c>
      <c r="C285" s="24"/>
      <c r="D285" s="23">
        <f>SUM(D283)</f>
        <v>250924</v>
      </c>
      <c r="E285" s="23">
        <f>SUM(E283)</f>
        <v>87082</v>
      </c>
      <c r="F285" s="23">
        <f>SUM(F283)</f>
        <v>58515</v>
      </c>
      <c r="G285" s="23">
        <f>SUM(G283)</f>
        <v>46812</v>
      </c>
      <c r="H285" s="23">
        <f>SUM(H283)</f>
        <v>58515</v>
      </c>
    </row>
    <row r="286" spans="1:13" ht="30" customHeight="1" x14ac:dyDescent="0.25">
      <c r="A286" s="4"/>
      <c r="B286" s="25"/>
      <c r="C286" s="26"/>
      <c r="D286" s="27"/>
      <c r="E286" s="27"/>
      <c r="F286" s="27"/>
      <c r="G286" s="27"/>
    </row>
    <row r="287" spans="1:13" ht="30" customHeight="1" x14ac:dyDescent="0.25">
      <c r="A287" s="4"/>
      <c r="B287" s="19" t="s">
        <v>138</v>
      </c>
      <c r="C287" s="19"/>
      <c r="D287" s="19"/>
      <c r="E287" s="19"/>
      <c r="F287" s="19"/>
      <c r="G287" s="19"/>
      <c r="H287" s="19"/>
    </row>
    <row r="288" spans="1:13" ht="30" customHeight="1" x14ac:dyDescent="0.25">
      <c r="A288" s="4"/>
      <c r="B288" s="20" t="s">
        <v>11</v>
      </c>
      <c r="C288" s="20"/>
      <c r="D288" s="20"/>
      <c r="E288" s="20"/>
      <c r="F288" s="20"/>
      <c r="G288" s="20"/>
      <c r="H288" s="20"/>
    </row>
    <row r="289" spans="1:13" ht="30" customHeight="1" x14ac:dyDescent="0.25">
      <c r="A289" s="4"/>
      <c r="B289" s="21" t="s">
        <v>18</v>
      </c>
      <c r="C289" s="22" t="s">
        <v>19</v>
      </c>
      <c r="D289" s="23">
        <v>3158</v>
      </c>
      <c r="E289" s="23">
        <v>3158</v>
      </c>
      <c r="F289" s="23">
        <v>0</v>
      </c>
      <c r="G289" s="23">
        <v>0</v>
      </c>
      <c r="H289" s="23">
        <v>0</v>
      </c>
      <c r="I289" s="2">
        <v>3158</v>
      </c>
      <c r="J289" s="2">
        <v>3158</v>
      </c>
      <c r="K289" s="2">
        <v>0</v>
      </c>
      <c r="L289" s="2">
        <v>0</v>
      </c>
      <c r="M289" s="2">
        <v>0</v>
      </c>
    </row>
    <row r="290" spans="1:13" ht="30" customHeight="1" x14ac:dyDescent="0.25">
      <c r="A290" s="4"/>
      <c r="B290" s="21" t="s">
        <v>20</v>
      </c>
      <c r="C290" s="22" t="s">
        <v>21</v>
      </c>
      <c r="D290" s="23">
        <v>3158</v>
      </c>
      <c r="E290" s="23">
        <v>3158</v>
      </c>
      <c r="F290" s="23">
        <v>0</v>
      </c>
      <c r="G290" s="23">
        <v>0</v>
      </c>
      <c r="H290" s="23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</row>
    <row r="291" spans="1:13" ht="30" customHeight="1" x14ac:dyDescent="0.25">
      <c r="A291" s="4"/>
      <c r="B291" s="21" t="s">
        <v>28</v>
      </c>
      <c r="C291" s="22" t="s">
        <v>29</v>
      </c>
      <c r="D291" s="23">
        <v>607</v>
      </c>
      <c r="E291" s="23">
        <v>607</v>
      </c>
      <c r="F291" s="23">
        <v>0</v>
      </c>
      <c r="G291" s="23">
        <v>0</v>
      </c>
      <c r="H291" s="23">
        <v>0</v>
      </c>
      <c r="I291" s="2">
        <v>607</v>
      </c>
      <c r="J291" s="2">
        <v>607</v>
      </c>
      <c r="K291" s="2">
        <v>0</v>
      </c>
      <c r="L291" s="2">
        <v>0</v>
      </c>
      <c r="M291" s="2">
        <v>0</v>
      </c>
    </row>
    <row r="292" spans="1:13" ht="30" customHeight="1" x14ac:dyDescent="0.25">
      <c r="A292" s="4"/>
      <c r="B292" s="21" t="s">
        <v>30</v>
      </c>
      <c r="C292" s="22" t="s">
        <v>31</v>
      </c>
      <c r="D292" s="23">
        <v>378</v>
      </c>
      <c r="E292" s="23">
        <v>378</v>
      </c>
      <c r="F292" s="23">
        <v>0</v>
      </c>
      <c r="G292" s="23">
        <v>0</v>
      </c>
      <c r="H292" s="23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</row>
    <row r="293" spans="1:13" ht="30" customHeight="1" x14ac:dyDescent="0.25">
      <c r="A293" s="4"/>
      <c r="B293" s="21" t="s">
        <v>32</v>
      </c>
      <c r="C293" s="22" t="s">
        <v>33</v>
      </c>
      <c r="D293" s="23">
        <v>151</v>
      </c>
      <c r="E293" s="23">
        <v>151</v>
      </c>
      <c r="F293" s="23">
        <v>0</v>
      </c>
      <c r="G293" s="23">
        <v>0</v>
      </c>
      <c r="H293" s="23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</row>
    <row r="294" spans="1:13" ht="30" customHeight="1" x14ac:dyDescent="0.25">
      <c r="A294" s="4"/>
      <c r="B294" s="21" t="s">
        <v>34</v>
      </c>
      <c r="C294" s="22" t="s">
        <v>35</v>
      </c>
      <c r="D294" s="23">
        <v>78</v>
      </c>
      <c r="E294" s="23">
        <v>78</v>
      </c>
      <c r="F294" s="23">
        <v>0</v>
      </c>
      <c r="G294" s="23">
        <v>0</v>
      </c>
      <c r="H294" s="23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</row>
    <row r="295" spans="1:13" ht="30" customHeight="1" x14ac:dyDescent="0.25">
      <c r="A295" s="4"/>
      <c r="B295" s="24" t="s">
        <v>64</v>
      </c>
      <c r="C295" s="24"/>
      <c r="D295" s="23">
        <f>SUM(I289:I294)</f>
        <v>3765</v>
      </c>
      <c r="E295" s="23">
        <f>SUM(J289:J294)</f>
        <v>3765</v>
      </c>
      <c r="F295" s="23">
        <f>SUM(K289:K294)</f>
        <v>0</v>
      </c>
      <c r="G295" s="23">
        <f>SUM(L289:L294)</f>
        <v>0</v>
      </c>
      <c r="H295" s="23">
        <f>SUM(M289:M294)</f>
        <v>0</v>
      </c>
    </row>
    <row r="296" spans="1:13" ht="30" customHeight="1" x14ac:dyDescent="0.25">
      <c r="A296" s="4"/>
      <c r="B296" s="25"/>
      <c r="C296" s="26"/>
      <c r="D296" s="27"/>
      <c r="E296" s="27"/>
      <c r="F296" s="27"/>
      <c r="G296" s="27"/>
    </row>
    <row r="297" spans="1:13" ht="30" customHeight="1" x14ac:dyDescent="0.25">
      <c r="A297" s="4"/>
      <c r="B297" s="24" t="s">
        <v>139</v>
      </c>
      <c r="C297" s="24"/>
      <c r="D297" s="23">
        <f>SUM(D295)</f>
        <v>3765</v>
      </c>
      <c r="E297" s="23">
        <f>SUM(E295)</f>
        <v>3765</v>
      </c>
      <c r="F297" s="23">
        <f>SUM(F295)</f>
        <v>0</v>
      </c>
      <c r="G297" s="23">
        <f>SUM(G295)</f>
        <v>0</v>
      </c>
      <c r="H297" s="23">
        <f>SUM(H295)</f>
        <v>0</v>
      </c>
    </row>
    <row r="298" spans="1:13" ht="30" customHeight="1" x14ac:dyDescent="0.25">
      <c r="A298" s="4"/>
      <c r="B298" s="25"/>
      <c r="C298" s="26"/>
      <c r="D298" s="27"/>
      <c r="E298" s="27"/>
      <c r="F298" s="27"/>
      <c r="G298" s="27"/>
    </row>
    <row r="299" spans="1:13" ht="30" customHeight="1" x14ac:dyDescent="0.25">
      <c r="A299" s="4"/>
      <c r="B299" s="19" t="s">
        <v>140</v>
      </c>
      <c r="C299" s="19"/>
      <c r="D299" s="19"/>
      <c r="E299" s="19"/>
      <c r="F299" s="19"/>
      <c r="G299" s="19"/>
      <c r="H299" s="19"/>
    </row>
    <row r="300" spans="1:13" ht="30" customHeight="1" x14ac:dyDescent="0.25">
      <c r="A300" s="4"/>
      <c r="B300" s="20" t="s">
        <v>11</v>
      </c>
      <c r="C300" s="20"/>
      <c r="D300" s="20"/>
      <c r="E300" s="20"/>
      <c r="F300" s="20"/>
      <c r="G300" s="20"/>
      <c r="H300" s="20"/>
    </row>
    <row r="301" spans="1:13" ht="30" customHeight="1" x14ac:dyDescent="0.25">
      <c r="A301" s="4"/>
      <c r="B301" s="21" t="s">
        <v>12</v>
      </c>
      <c r="C301" s="22" t="s">
        <v>13</v>
      </c>
      <c r="D301" s="23">
        <v>340480</v>
      </c>
      <c r="E301" s="23">
        <v>102144</v>
      </c>
      <c r="F301" s="23">
        <v>85120</v>
      </c>
      <c r="G301" s="23">
        <v>68096</v>
      </c>
      <c r="H301" s="23">
        <v>85120</v>
      </c>
      <c r="I301" s="2">
        <v>340480</v>
      </c>
      <c r="J301" s="2">
        <v>102144</v>
      </c>
      <c r="K301" s="2">
        <v>85120</v>
      </c>
      <c r="L301" s="2">
        <v>68096</v>
      </c>
      <c r="M301" s="2">
        <v>85120</v>
      </c>
    </row>
    <row r="302" spans="1:13" ht="30" customHeight="1" x14ac:dyDescent="0.25">
      <c r="A302" s="4"/>
      <c r="B302" s="21" t="s">
        <v>14</v>
      </c>
      <c r="C302" s="22" t="s">
        <v>15</v>
      </c>
      <c r="D302" s="23">
        <v>340480</v>
      </c>
      <c r="E302" s="23">
        <v>102144</v>
      </c>
      <c r="F302" s="23">
        <v>85120</v>
      </c>
      <c r="G302" s="23">
        <v>68096</v>
      </c>
      <c r="H302" s="23">
        <v>85120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</row>
    <row r="303" spans="1:13" ht="30" customHeight="1" x14ac:dyDescent="0.25">
      <c r="A303" s="4"/>
      <c r="B303" s="21" t="s">
        <v>18</v>
      </c>
      <c r="C303" s="22" t="s">
        <v>19</v>
      </c>
      <c r="D303" s="23">
        <v>7000</v>
      </c>
      <c r="E303" s="23">
        <v>2100</v>
      </c>
      <c r="F303" s="23">
        <v>1750</v>
      </c>
      <c r="G303" s="23">
        <v>1400</v>
      </c>
      <c r="H303" s="23">
        <v>1750</v>
      </c>
      <c r="I303" s="2">
        <v>7000</v>
      </c>
      <c r="J303" s="2">
        <v>2100</v>
      </c>
      <c r="K303" s="2">
        <v>1750</v>
      </c>
      <c r="L303" s="2">
        <v>1400</v>
      </c>
      <c r="M303" s="2">
        <v>1750</v>
      </c>
    </row>
    <row r="304" spans="1:13" ht="30" customHeight="1" x14ac:dyDescent="0.25">
      <c r="A304" s="4"/>
      <c r="B304" s="21" t="s">
        <v>22</v>
      </c>
      <c r="C304" s="22" t="s">
        <v>23</v>
      </c>
      <c r="D304" s="23">
        <v>7000</v>
      </c>
      <c r="E304" s="23">
        <v>2100</v>
      </c>
      <c r="F304" s="23">
        <v>1750</v>
      </c>
      <c r="G304" s="23">
        <v>1400</v>
      </c>
      <c r="H304" s="23">
        <v>1750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</row>
    <row r="305" spans="1:13" ht="30" customHeight="1" x14ac:dyDescent="0.25">
      <c r="A305" s="4"/>
      <c r="B305" s="21" t="s">
        <v>28</v>
      </c>
      <c r="C305" s="22" t="s">
        <v>29</v>
      </c>
      <c r="D305" s="23">
        <v>89000</v>
      </c>
      <c r="E305" s="23">
        <v>26700</v>
      </c>
      <c r="F305" s="23">
        <v>22250</v>
      </c>
      <c r="G305" s="23">
        <v>17800</v>
      </c>
      <c r="H305" s="23">
        <v>22250</v>
      </c>
      <c r="I305" s="2">
        <v>89000</v>
      </c>
      <c r="J305" s="2">
        <v>26700</v>
      </c>
      <c r="K305" s="2">
        <v>22250</v>
      </c>
      <c r="L305" s="2">
        <v>17800</v>
      </c>
      <c r="M305" s="2">
        <v>22250</v>
      </c>
    </row>
    <row r="306" spans="1:13" ht="30" customHeight="1" x14ac:dyDescent="0.25">
      <c r="A306" s="4"/>
      <c r="B306" s="21" t="s">
        <v>30</v>
      </c>
      <c r="C306" s="22" t="s">
        <v>31</v>
      </c>
      <c r="D306" s="23">
        <v>60000</v>
      </c>
      <c r="E306" s="23">
        <v>18000</v>
      </c>
      <c r="F306" s="23">
        <v>15000</v>
      </c>
      <c r="G306" s="23">
        <v>12000</v>
      </c>
      <c r="H306" s="23">
        <v>15000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</row>
    <row r="307" spans="1:13" ht="30" customHeight="1" x14ac:dyDescent="0.25">
      <c r="A307" s="4"/>
      <c r="B307" s="21" t="s">
        <v>32</v>
      </c>
      <c r="C307" s="22" t="s">
        <v>33</v>
      </c>
      <c r="D307" s="23">
        <v>18000</v>
      </c>
      <c r="E307" s="23">
        <v>5400</v>
      </c>
      <c r="F307" s="23">
        <v>4500</v>
      </c>
      <c r="G307" s="23">
        <v>3600</v>
      </c>
      <c r="H307" s="23">
        <v>4500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</row>
    <row r="308" spans="1:13" ht="30" customHeight="1" x14ac:dyDescent="0.25">
      <c r="A308" s="4"/>
      <c r="B308" s="21" t="s">
        <v>34</v>
      </c>
      <c r="C308" s="22" t="s">
        <v>35</v>
      </c>
      <c r="D308" s="23">
        <v>11000</v>
      </c>
      <c r="E308" s="23">
        <v>3300</v>
      </c>
      <c r="F308" s="23">
        <v>2750</v>
      </c>
      <c r="G308" s="23">
        <v>2200</v>
      </c>
      <c r="H308" s="23">
        <v>2750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</row>
    <row r="309" spans="1:13" ht="30" customHeight="1" x14ac:dyDescent="0.25">
      <c r="A309" s="4"/>
      <c r="B309" s="21" t="s">
        <v>36</v>
      </c>
      <c r="C309" s="22" t="s">
        <v>37</v>
      </c>
      <c r="D309" s="23">
        <v>170757</v>
      </c>
      <c r="E309" s="23">
        <v>114687</v>
      </c>
      <c r="F309" s="23">
        <v>20025</v>
      </c>
      <c r="G309" s="23">
        <v>16020</v>
      </c>
      <c r="H309" s="23">
        <v>20025</v>
      </c>
      <c r="I309" s="2">
        <v>170757</v>
      </c>
      <c r="J309" s="2">
        <v>114687</v>
      </c>
      <c r="K309" s="2">
        <v>20025</v>
      </c>
      <c r="L309" s="2">
        <v>16020</v>
      </c>
      <c r="M309" s="2">
        <v>20025</v>
      </c>
    </row>
    <row r="310" spans="1:13" ht="30" customHeight="1" x14ac:dyDescent="0.25">
      <c r="A310" s="4"/>
      <c r="B310" s="21" t="s">
        <v>38</v>
      </c>
      <c r="C310" s="22" t="s">
        <v>39</v>
      </c>
      <c r="D310" s="23">
        <v>10000</v>
      </c>
      <c r="E310" s="23">
        <v>3000</v>
      </c>
      <c r="F310" s="23">
        <v>2500</v>
      </c>
      <c r="G310" s="23">
        <v>2000</v>
      </c>
      <c r="H310" s="23">
        <v>2500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</row>
    <row r="311" spans="1:13" ht="30" customHeight="1" x14ac:dyDescent="0.25">
      <c r="A311" s="4"/>
      <c r="B311" s="21" t="s">
        <v>128</v>
      </c>
      <c r="C311" s="22" t="s">
        <v>129</v>
      </c>
      <c r="D311" s="23">
        <v>1500</v>
      </c>
      <c r="E311" s="23">
        <v>450</v>
      </c>
      <c r="F311" s="23">
        <v>375</v>
      </c>
      <c r="G311" s="23">
        <v>300</v>
      </c>
      <c r="H311" s="23">
        <v>375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</row>
    <row r="312" spans="1:13" ht="30" customHeight="1" x14ac:dyDescent="0.25">
      <c r="A312" s="4"/>
      <c r="B312" s="21" t="s">
        <v>42</v>
      </c>
      <c r="C312" s="22" t="s">
        <v>43</v>
      </c>
      <c r="D312" s="23">
        <v>18000</v>
      </c>
      <c r="E312" s="23">
        <v>5400</v>
      </c>
      <c r="F312" s="23">
        <v>4500</v>
      </c>
      <c r="G312" s="23">
        <v>3600</v>
      </c>
      <c r="H312" s="23">
        <v>4500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</row>
    <row r="313" spans="1:13" ht="30" customHeight="1" x14ac:dyDescent="0.25">
      <c r="A313" s="4"/>
      <c r="B313" s="21" t="s">
        <v>44</v>
      </c>
      <c r="C313" s="22" t="s">
        <v>45</v>
      </c>
      <c r="D313" s="23">
        <v>3657</v>
      </c>
      <c r="E313" s="23">
        <v>1557</v>
      </c>
      <c r="F313" s="23">
        <v>750</v>
      </c>
      <c r="G313" s="23">
        <v>600</v>
      </c>
      <c r="H313" s="23">
        <v>750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</row>
    <row r="314" spans="1:13" ht="30" customHeight="1" x14ac:dyDescent="0.25">
      <c r="A314" s="4"/>
      <c r="B314" s="21" t="s">
        <v>46</v>
      </c>
      <c r="C314" s="22" t="s">
        <v>47</v>
      </c>
      <c r="D314" s="23">
        <v>18000</v>
      </c>
      <c r="E314" s="23">
        <v>5400</v>
      </c>
      <c r="F314" s="23">
        <v>4500</v>
      </c>
      <c r="G314" s="23">
        <v>3600</v>
      </c>
      <c r="H314" s="23">
        <v>4500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</row>
    <row r="315" spans="1:13" ht="30" customHeight="1" x14ac:dyDescent="0.25">
      <c r="A315" s="4"/>
      <c r="B315" s="21" t="s">
        <v>48</v>
      </c>
      <c r="C315" s="22" t="s">
        <v>49</v>
      </c>
      <c r="D315" s="23">
        <v>114500</v>
      </c>
      <c r="E315" s="23">
        <v>97350</v>
      </c>
      <c r="F315" s="23">
        <v>6125</v>
      </c>
      <c r="G315" s="23">
        <v>4900</v>
      </c>
      <c r="H315" s="23">
        <v>6125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</row>
    <row r="316" spans="1:13" ht="30" customHeight="1" x14ac:dyDescent="0.25">
      <c r="A316" s="4"/>
      <c r="B316" s="21" t="s">
        <v>50</v>
      </c>
      <c r="C316" s="22" t="s">
        <v>51</v>
      </c>
      <c r="D316" s="23">
        <v>3000</v>
      </c>
      <c r="E316" s="23">
        <v>900</v>
      </c>
      <c r="F316" s="23">
        <v>750</v>
      </c>
      <c r="G316" s="23">
        <v>600</v>
      </c>
      <c r="H316" s="23">
        <v>750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</row>
    <row r="317" spans="1:13" ht="30" customHeight="1" x14ac:dyDescent="0.25">
      <c r="A317" s="4"/>
      <c r="B317" s="21" t="s">
        <v>54</v>
      </c>
      <c r="C317" s="22" t="s">
        <v>55</v>
      </c>
      <c r="D317" s="23">
        <v>2100</v>
      </c>
      <c r="E317" s="23">
        <v>630</v>
      </c>
      <c r="F317" s="23">
        <v>525</v>
      </c>
      <c r="G317" s="23">
        <v>420</v>
      </c>
      <c r="H317" s="23">
        <v>525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</row>
    <row r="318" spans="1:13" ht="30" customHeight="1" x14ac:dyDescent="0.25">
      <c r="A318" s="4"/>
      <c r="B318" s="21" t="s">
        <v>113</v>
      </c>
      <c r="C318" s="22" t="s">
        <v>114</v>
      </c>
      <c r="D318" s="23">
        <v>200</v>
      </c>
      <c r="E318" s="23">
        <v>60</v>
      </c>
      <c r="F318" s="23">
        <v>50</v>
      </c>
      <c r="G318" s="23">
        <v>40</v>
      </c>
      <c r="H318" s="23">
        <v>50</v>
      </c>
      <c r="I318" s="2">
        <v>200</v>
      </c>
      <c r="J318" s="2">
        <v>60</v>
      </c>
      <c r="K318" s="2">
        <v>50</v>
      </c>
      <c r="L318" s="2">
        <v>40</v>
      </c>
      <c r="M318" s="2">
        <v>50</v>
      </c>
    </row>
    <row r="319" spans="1:13" ht="30" customHeight="1" x14ac:dyDescent="0.25">
      <c r="A319" s="4"/>
      <c r="B319" s="21" t="s">
        <v>115</v>
      </c>
      <c r="C319" s="22" t="s">
        <v>116</v>
      </c>
      <c r="D319" s="23">
        <v>100</v>
      </c>
      <c r="E319" s="23">
        <v>30</v>
      </c>
      <c r="F319" s="23">
        <v>25</v>
      </c>
      <c r="G319" s="23">
        <v>20</v>
      </c>
      <c r="H319" s="23">
        <v>25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</row>
    <row r="320" spans="1:13" ht="30" customHeight="1" x14ac:dyDescent="0.25">
      <c r="A320" s="4"/>
      <c r="B320" s="21" t="s">
        <v>117</v>
      </c>
      <c r="C320" s="22" t="s">
        <v>118</v>
      </c>
      <c r="D320" s="23">
        <v>100</v>
      </c>
      <c r="E320" s="23">
        <v>30</v>
      </c>
      <c r="F320" s="23">
        <v>25</v>
      </c>
      <c r="G320" s="23">
        <v>20</v>
      </c>
      <c r="H320" s="23">
        <v>25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</row>
    <row r="321" spans="1:13" ht="30" customHeight="1" x14ac:dyDescent="0.25">
      <c r="A321" s="4"/>
      <c r="B321" s="24" t="s">
        <v>64</v>
      </c>
      <c r="C321" s="24"/>
      <c r="D321" s="23">
        <f>SUM(I301:I320)</f>
        <v>607437</v>
      </c>
      <c r="E321" s="23">
        <f>SUM(J301:J320)</f>
        <v>245691</v>
      </c>
      <c r="F321" s="23">
        <f>SUM(K301:K320)</f>
        <v>129195</v>
      </c>
      <c r="G321" s="23">
        <f>SUM(L301:L320)</f>
        <v>103356</v>
      </c>
      <c r="H321" s="23">
        <f>SUM(M301:M320)</f>
        <v>129195</v>
      </c>
    </row>
    <row r="322" spans="1:13" ht="30" customHeight="1" x14ac:dyDescent="0.25">
      <c r="A322" s="4"/>
      <c r="B322" s="25"/>
      <c r="C322" s="26"/>
      <c r="D322" s="27"/>
      <c r="E322" s="27"/>
      <c r="F322" s="27"/>
      <c r="G322" s="27"/>
    </row>
    <row r="323" spans="1:13" ht="30" customHeight="1" x14ac:dyDescent="0.25">
      <c r="A323" s="4"/>
      <c r="B323" s="24" t="s">
        <v>141</v>
      </c>
      <c r="C323" s="24"/>
      <c r="D323" s="23">
        <f>SUM(D321)</f>
        <v>607437</v>
      </c>
      <c r="E323" s="23">
        <f>SUM(E321)</f>
        <v>245691</v>
      </c>
      <c r="F323" s="23">
        <f>SUM(F321)</f>
        <v>129195</v>
      </c>
      <c r="G323" s="23">
        <f>SUM(G321)</f>
        <v>103356</v>
      </c>
      <c r="H323" s="23">
        <f>SUM(H321)</f>
        <v>129195</v>
      </c>
    </row>
    <row r="324" spans="1:13" ht="30" customHeight="1" x14ac:dyDescent="0.25">
      <c r="A324" s="4"/>
      <c r="B324" s="25"/>
      <c r="C324" s="26"/>
      <c r="D324" s="27"/>
      <c r="E324" s="27"/>
      <c r="F324" s="27"/>
      <c r="G324" s="27"/>
    </row>
    <row r="325" spans="1:13" ht="30" customHeight="1" x14ac:dyDescent="0.25">
      <c r="A325" s="4"/>
      <c r="B325" s="19" t="s">
        <v>142</v>
      </c>
      <c r="C325" s="19"/>
      <c r="D325" s="19"/>
      <c r="E325" s="19"/>
      <c r="F325" s="19"/>
      <c r="G325" s="19"/>
      <c r="H325" s="19"/>
    </row>
    <row r="326" spans="1:13" ht="30" customHeight="1" x14ac:dyDescent="0.25">
      <c r="A326" s="4"/>
      <c r="B326" s="20" t="s">
        <v>11</v>
      </c>
      <c r="C326" s="20"/>
      <c r="D326" s="20"/>
      <c r="E326" s="20"/>
      <c r="F326" s="20"/>
      <c r="G326" s="20"/>
      <c r="H326" s="20"/>
    </row>
    <row r="327" spans="1:13" ht="30" customHeight="1" x14ac:dyDescent="0.25">
      <c r="A327" s="4"/>
      <c r="B327" s="21" t="s">
        <v>12</v>
      </c>
      <c r="C327" s="22" t="s">
        <v>13</v>
      </c>
      <c r="D327" s="23">
        <v>292620</v>
      </c>
      <c r="E327" s="23">
        <v>88986</v>
      </c>
      <c r="F327" s="23">
        <v>72155</v>
      </c>
      <c r="G327" s="23">
        <v>59324</v>
      </c>
      <c r="H327" s="23">
        <v>72155</v>
      </c>
      <c r="I327" s="2">
        <v>292620</v>
      </c>
      <c r="J327" s="2">
        <v>88986</v>
      </c>
      <c r="K327" s="2">
        <v>72155</v>
      </c>
      <c r="L327" s="2">
        <v>59324</v>
      </c>
      <c r="M327" s="2">
        <v>72155</v>
      </c>
    </row>
    <row r="328" spans="1:13" ht="30" customHeight="1" x14ac:dyDescent="0.25">
      <c r="A328" s="4"/>
      <c r="B328" s="21" t="s">
        <v>14</v>
      </c>
      <c r="C328" s="22" t="s">
        <v>15</v>
      </c>
      <c r="D328" s="23">
        <v>292620</v>
      </c>
      <c r="E328" s="23">
        <v>88986</v>
      </c>
      <c r="F328" s="23">
        <v>72155</v>
      </c>
      <c r="G328" s="23">
        <v>59324</v>
      </c>
      <c r="H328" s="23">
        <v>72155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</row>
    <row r="329" spans="1:13" ht="30" customHeight="1" x14ac:dyDescent="0.25">
      <c r="A329" s="4"/>
      <c r="B329" s="21" t="s">
        <v>28</v>
      </c>
      <c r="C329" s="22" t="s">
        <v>29</v>
      </c>
      <c r="D329" s="23">
        <v>58180</v>
      </c>
      <c r="E329" s="23">
        <v>17456</v>
      </c>
      <c r="F329" s="23">
        <v>14546</v>
      </c>
      <c r="G329" s="23">
        <v>11632</v>
      </c>
      <c r="H329" s="23">
        <v>14546</v>
      </c>
      <c r="I329" s="2">
        <v>58180</v>
      </c>
      <c r="J329" s="2">
        <v>17456</v>
      </c>
      <c r="K329" s="2">
        <v>14546</v>
      </c>
      <c r="L329" s="2">
        <v>11632</v>
      </c>
      <c r="M329" s="2">
        <v>14546</v>
      </c>
    </row>
    <row r="330" spans="1:13" ht="30" customHeight="1" x14ac:dyDescent="0.25">
      <c r="A330" s="4"/>
      <c r="B330" s="21" t="s">
        <v>30</v>
      </c>
      <c r="C330" s="22" t="s">
        <v>31</v>
      </c>
      <c r="D330" s="23">
        <v>37968</v>
      </c>
      <c r="E330" s="23">
        <v>11391</v>
      </c>
      <c r="F330" s="23">
        <v>9492</v>
      </c>
      <c r="G330" s="23">
        <v>7593</v>
      </c>
      <c r="H330" s="23">
        <v>9492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</row>
    <row r="331" spans="1:13" ht="30" customHeight="1" x14ac:dyDescent="0.25">
      <c r="A331" s="4"/>
      <c r="B331" s="21" t="s">
        <v>32</v>
      </c>
      <c r="C331" s="22" t="s">
        <v>33</v>
      </c>
      <c r="D331" s="23">
        <v>14238</v>
      </c>
      <c r="E331" s="23">
        <v>4272</v>
      </c>
      <c r="F331" s="23">
        <v>3560</v>
      </c>
      <c r="G331" s="23">
        <v>2846</v>
      </c>
      <c r="H331" s="23">
        <v>3560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</row>
    <row r="332" spans="1:13" ht="30" customHeight="1" x14ac:dyDescent="0.25">
      <c r="A332" s="4"/>
      <c r="B332" s="21" t="s">
        <v>34</v>
      </c>
      <c r="C332" s="22" t="s">
        <v>35</v>
      </c>
      <c r="D332" s="23">
        <v>5974</v>
      </c>
      <c r="E332" s="23">
        <v>1793</v>
      </c>
      <c r="F332" s="23">
        <v>1494</v>
      </c>
      <c r="G332" s="23">
        <v>1193</v>
      </c>
      <c r="H332" s="23">
        <v>1494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</row>
    <row r="333" spans="1:13" ht="30" customHeight="1" x14ac:dyDescent="0.25">
      <c r="A333" s="4"/>
      <c r="B333" s="24" t="s">
        <v>64</v>
      </c>
      <c r="C333" s="24"/>
      <c r="D333" s="23">
        <f>SUM(I327:I332)</f>
        <v>350800</v>
      </c>
      <c r="E333" s="23">
        <f>SUM(J327:J332)</f>
        <v>106442</v>
      </c>
      <c r="F333" s="23">
        <f>SUM(K327:K332)</f>
        <v>86701</v>
      </c>
      <c r="G333" s="23">
        <f>SUM(L327:L332)</f>
        <v>70956</v>
      </c>
      <c r="H333" s="23">
        <f>SUM(M327:M332)</f>
        <v>86701</v>
      </c>
    </row>
    <row r="334" spans="1:13" ht="30" customHeight="1" x14ac:dyDescent="0.25">
      <c r="A334" s="4"/>
      <c r="B334" s="25"/>
      <c r="C334" s="26"/>
      <c r="D334" s="27"/>
      <c r="E334" s="27"/>
      <c r="F334" s="27"/>
      <c r="G334" s="27"/>
    </row>
    <row r="335" spans="1:13" ht="30" customHeight="1" x14ac:dyDescent="0.25">
      <c r="A335" s="4"/>
      <c r="B335" s="24" t="s">
        <v>143</v>
      </c>
      <c r="C335" s="24"/>
      <c r="D335" s="23">
        <f>SUM(D333)</f>
        <v>350800</v>
      </c>
      <c r="E335" s="23">
        <f>SUM(E333)</f>
        <v>106442</v>
      </c>
      <c r="F335" s="23">
        <f>SUM(F333)</f>
        <v>86701</v>
      </c>
      <c r="G335" s="23">
        <f>SUM(G333)</f>
        <v>70956</v>
      </c>
      <c r="H335" s="23">
        <f>SUM(H333)</f>
        <v>86701</v>
      </c>
    </row>
    <row r="336" spans="1:13" ht="30" customHeight="1" x14ac:dyDescent="0.25">
      <c r="A336" s="4"/>
      <c r="B336" s="25"/>
      <c r="C336" s="26"/>
      <c r="D336" s="27"/>
      <c r="E336" s="27"/>
      <c r="F336" s="27"/>
      <c r="G336" s="27"/>
    </row>
    <row r="337" spans="1:13" ht="30" customHeight="1" x14ac:dyDescent="0.25">
      <c r="A337" s="4"/>
      <c r="B337" s="19" t="s">
        <v>144</v>
      </c>
      <c r="C337" s="19"/>
      <c r="D337" s="19"/>
      <c r="E337" s="19"/>
      <c r="F337" s="19"/>
      <c r="G337" s="19"/>
      <c r="H337" s="19"/>
    </row>
    <row r="338" spans="1:13" ht="30" customHeight="1" x14ac:dyDescent="0.25">
      <c r="A338" s="4"/>
      <c r="B338" s="20" t="s">
        <v>11</v>
      </c>
      <c r="C338" s="20"/>
      <c r="D338" s="20"/>
      <c r="E338" s="20"/>
      <c r="F338" s="20"/>
      <c r="G338" s="20"/>
      <c r="H338" s="20"/>
    </row>
    <row r="339" spans="1:13" ht="30" customHeight="1" x14ac:dyDescent="0.25">
      <c r="A339" s="4"/>
      <c r="B339" s="21" t="s">
        <v>18</v>
      </c>
      <c r="C339" s="22" t="s">
        <v>19</v>
      </c>
      <c r="D339" s="23">
        <v>2984</v>
      </c>
      <c r="E339" s="23">
        <v>2984</v>
      </c>
      <c r="F339" s="23">
        <v>0</v>
      </c>
      <c r="G339" s="23">
        <v>0</v>
      </c>
      <c r="H339" s="23">
        <v>0</v>
      </c>
      <c r="I339" s="2">
        <v>2984</v>
      </c>
      <c r="J339" s="2">
        <v>2984</v>
      </c>
      <c r="K339" s="2">
        <v>0</v>
      </c>
      <c r="L339" s="2">
        <v>0</v>
      </c>
      <c r="M339" s="2">
        <v>0</v>
      </c>
    </row>
    <row r="340" spans="1:13" ht="30" customHeight="1" x14ac:dyDescent="0.25">
      <c r="A340" s="4"/>
      <c r="B340" s="21" t="s">
        <v>20</v>
      </c>
      <c r="C340" s="22" t="s">
        <v>21</v>
      </c>
      <c r="D340" s="23">
        <v>2984</v>
      </c>
      <c r="E340" s="23">
        <v>2984</v>
      </c>
      <c r="F340" s="23">
        <v>0</v>
      </c>
      <c r="G340" s="23">
        <v>0</v>
      </c>
      <c r="H340" s="23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</row>
    <row r="341" spans="1:13" ht="30" customHeight="1" x14ac:dyDescent="0.25">
      <c r="A341" s="4"/>
      <c r="B341" s="24" t="s">
        <v>64</v>
      </c>
      <c r="C341" s="24"/>
      <c r="D341" s="23">
        <f>SUM(I339:I340)</f>
        <v>2984</v>
      </c>
      <c r="E341" s="23">
        <f>SUM(J339:J340)</f>
        <v>2984</v>
      </c>
      <c r="F341" s="23">
        <f>SUM(K339:K340)</f>
        <v>0</v>
      </c>
      <c r="G341" s="23">
        <f>SUM(L339:L340)</f>
        <v>0</v>
      </c>
      <c r="H341" s="23">
        <f>SUM(M339:M340)</f>
        <v>0</v>
      </c>
    </row>
    <row r="342" spans="1:13" ht="30" customHeight="1" x14ac:dyDescent="0.25">
      <c r="A342" s="4"/>
      <c r="B342" s="25"/>
      <c r="C342" s="26"/>
      <c r="D342" s="27"/>
      <c r="E342" s="27"/>
      <c r="F342" s="27"/>
      <c r="G342" s="27"/>
    </row>
    <row r="343" spans="1:13" ht="30" customHeight="1" x14ac:dyDescent="0.25">
      <c r="A343" s="4"/>
      <c r="B343" s="24" t="s">
        <v>145</v>
      </c>
      <c r="C343" s="24"/>
      <c r="D343" s="23">
        <f>SUM(D341)</f>
        <v>2984</v>
      </c>
      <c r="E343" s="23">
        <f>SUM(E341)</f>
        <v>2984</v>
      </c>
      <c r="F343" s="23">
        <f>SUM(F341)</f>
        <v>0</v>
      </c>
      <c r="G343" s="23">
        <f>SUM(G341)</f>
        <v>0</v>
      </c>
      <c r="H343" s="23">
        <f>SUM(H341)</f>
        <v>0</v>
      </c>
    </row>
    <row r="344" spans="1:13" ht="30" customHeight="1" x14ac:dyDescent="0.25">
      <c r="A344" s="4"/>
      <c r="B344" s="25"/>
      <c r="C344" s="26"/>
      <c r="D344" s="27"/>
      <c r="E344" s="27"/>
      <c r="F344" s="27"/>
      <c r="G344" s="27"/>
    </row>
    <row r="345" spans="1:13" ht="30" customHeight="1" x14ac:dyDescent="0.25">
      <c r="A345" s="4"/>
      <c r="B345" s="24" t="s">
        <v>146</v>
      </c>
      <c r="C345" s="24"/>
      <c r="D345" s="23">
        <f>SUM(D285,D297,D323,D335,D343)</f>
        <v>1215910</v>
      </c>
      <c r="E345" s="23">
        <f>SUM(E285,E297,E323,E335,E343)</f>
        <v>445964</v>
      </c>
      <c r="F345" s="23">
        <f>SUM(F285,F297,F323,F335,F343)</f>
        <v>274411</v>
      </c>
      <c r="G345" s="23">
        <f>SUM(G285,G297,G323,G335,G343)</f>
        <v>221124</v>
      </c>
      <c r="H345" s="23">
        <f>SUM(H285,H297,H323,H335,H343)</f>
        <v>274411</v>
      </c>
    </row>
    <row r="346" spans="1:13" ht="30" customHeight="1" x14ac:dyDescent="0.25">
      <c r="A346" s="4"/>
      <c r="B346" s="25"/>
      <c r="C346" s="26"/>
      <c r="D346" s="27"/>
      <c r="E346" s="27"/>
      <c r="F346" s="27"/>
      <c r="G346" s="27"/>
    </row>
    <row r="347" spans="1:13" ht="30" customHeight="1" x14ac:dyDescent="0.25">
      <c r="A347" s="4"/>
      <c r="B347" s="24" t="s">
        <v>147</v>
      </c>
      <c r="C347" s="24"/>
      <c r="D347" s="23">
        <f>SUM(D345)</f>
        <v>1215910</v>
      </c>
      <c r="E347" s="23">
        <f>SUM(E345)</f>
        <v>445964</v>
      </c>
      <c r="F347" s="23">
        <f>SUM(F345)</f>
        <v>274411</v>
      </c>
      <c r="G347" s="23">
        <f>SUM(G345)</f>
        <v>221124</v>
      </c>
      <c r="H347" s="23">
        <f>SUM(H345)</f>
        <v>274411</v>
      </c>
    </row>
    <row r="348" spans="1:13" ht="30" customHeight="1" x14ac:dyDescent="0.25">
      <c r="A348" s="4"/>
      <c r="B348" s="25"/>
      <c r="C348" s="26"/>
      <c r="D348" s="27"/>
      <c r="E348" s="27"/>
      <c r="F348" s="27"/>
      <c r="G348" s="27"/>
    </row>
    <row r="349" spans="1:13" ht="30" customHeight="1" x14ac:dyDescent="0.25">
      <c r="A349" s="4"/>
      <c r="B349" s="25"/>
      <c r="C349" s="26"/>
      <c r="D349" s="27"/>
      <c r="E349" s="27"/>
      <c r="F349" s="27"/>
      <c r="G349" s="27"/>
    </row>
    <row r="350" spans="1:13" ht="30" customHeight="1" x14ac:dyDescent="0.25">
      <c r="A350" s="4"/>
      <c r="B350" s="17" t="s">
        <v>148</v>
      </c>
      <c r="C350" s="17"/>
      <c r="D350" s="17"/>
      <c r="E350" s="17"/>
      <c r="F350" s="17"/>
      <c r="G350" s="17"/>
      <c r="H350" s="17"/>
    </row>
    <row r="351" spans="1:13" ht="30" customHeight="1" x14ac:dyDescent="0.25">
      <c r="A351" s="4"/>
      <c r="B351" s="18" t="s">
        <v>149</v>
      </c>
      <c r="C351" s="18"/>
      <c r="D351" s="18"/>
      <c r="E351" s="18"/>
      <c r="F351" s="18"/>
      <c r="G351" s="18"/>
      <c r="H351" s="18"/>
    </row>
    <row r="352" spans="1:13" ht="30" customHeight="1" x14ac:dyDescent="0.25">
      <c r="A352" s="4"/>
      <c r="B352" s="19" t="s">
        <v>150</v>
      </c>
      <c r="C352" s="19"/>
      <c r="D352" s="19"/>
      <c r="E352" s="19"/>
      <c r="F352" s="19"/>
      <c r="G352" s="19"/>
      <c r="H352" s="19"/>
    </row>
    <row r="353" spans="1:13" ht="30" customHeight="1" x14ac:dyDescent="0.25">
      <c r="A353" s="4"/>
      <c r="B353" s="20" t="s">
        <v>11</v>
      </c>
      <c r="C353" s="20"/>
      <c r="D353" s="20"/>
      <c r="E353" s="20"/>
      <c r="F353" s="20"/>
      <c r="G353" s="20"/>
      <c r="H353" s="20"/>
    </row>
    <row r="354" spans="1:13" ht="30" customHeight="1" x14ac:dyDescent="0.25">
      <c r="A354" s="4"/>
      <c r="B354" s="21" t="s">
        <v>36</v>
      </c>
      <c r="C354" s="22" t="s">
        <v>37</v>
      </c>
      <c r="D354" s="23">
        <v>50038</v>
      </c>
      <c r="E354" s="23">
        <v>50038</v>
      </c>
      <c r="F354" s="23">
        <v>0</v>
      </c>
      <c r="G354" s="23">
        <v>0</v>
      </c>
      <c r="H354" s="23">
        <v>0</v>
      </c>
      <c r="I354" s="2">
        <v>50038</v>
      </c>
      <c r="J354" s="2">
        <v>50038</v>
      </c>
      <c r="K354" s="2">
        <v>0</v>
      </c>
      <c r="L354" s="2">
        <v>0</v>
      </c>
      <c r="M354" s="2">
        <v>0</v>
      </c>
    </row>
    <row r="355" spans="1:13" ht="30" customHeight="1" x14ac:dyDescent="0.25">
      <c r="A355" s="4"/>
      <c r="B355" s="21" t="s">
        <v>42</v>
      </c>
      <c r="C355" s="22" t="s">
        <v>43</v>
      </c>
      <c r="D355" s="23">
        <v>5000</v>
      </c>
      <c r="E355" s="23">
        <v>5000</v>
      </c>
      <c r="F355" s="23">
        <v>0</v>
      </c>
      <c r="G355" s="23">
        <v>0</v>
      </c>
      <c r="H355" s="23">
        <v>0</v>
      </c>
      <c r="I355" s="2">
        <v>0</v>
      </c>
      <c r="J355" s="2">
        <v>0</v>
      </c>
      <c r="K355" s="2">
        <v>0</v>
      </c>
      <c r="L355" s="2">
        <v>0</v>
      </c>
      <c r="M355" s="2">
        <v>0</v>
      </c>
    </row>
    <row r="356" spans="1:13" ht="30" customHeight="1" x14ac:dyDescent="0.25">
      <c r="A356" s="4"/>
      <c r="B356" s="21" t="s">
        <v>44</v>
      </c>
      <c r="C356" s="22" t="s">
        <v>45</v>
      </c>
      <c r="D356" s="23">
        <v>25038</v>
      </c>
      <c r="E356" s="23">
        <v>25038</v>
      </c>
      <c r="F356" s="23">
        <v>0</v>
      </c>
      <c r="G356" s="23">
        <v>0</v>
      </c>
      <c r="H356" s="23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</row>
    <row r="357" spans="1:13" ht="30" customHeight="1" x14ac:dyDescent="0.25">
      <c r="A357" s="4"/>
      <c r="B357" s="21" t="s">
        <v>46</v>
      </c>
      <c r="C357" s="22" t="s">
        <v>47</v>
      </c>
      <c r="D357" s="23">
        <v>20000</v>
      </c>
      <c r="E357" s="23">
        <v>20000</v>
      </c>
      <c r="F357" s="23">
        <v>0</v>
      </c>
      <c r="G357" s="23">
        <v>0</v>
      </c>
      <c r="H357" s="23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</row>
    <row r="358" spans="1:13" ht="30" customHeight="1" x14ac:dyDescent="0.25">
      <c r="A358" s="4"/>
      <c r="B358" s="21" t="s">
        <v>113</v>
      </c>
      <c r="C358" s="22" t="s">
        <v>114</v>
      </c>
      <c r="D358" s="23">
        <v>-228350</v>
      </c>
      <c r="E358" s="23">
        <v>-228350</v>
      </c>
      <c r="F358" s="23">
        <v>0</v>
      </c>
      <c r="G358" s="23">
        <v>0</v>
      </c>
      <c r="H358" s="23">
        <v>0</v>
      </c>
      <c r="I358" s="2">
        <v>-228350</v>
      </c>
      <c r="J358" s="2">
        <v>-228350</v>
      </c>
      <c r="K358" s="2">
        <v>0</v>
      </c>
      <c r="L358" s="2">
        <v>0</v>
      </c>
      <c r="M358" s="2">
        <v>0</v>
      </c>
    </row>
    <row r="359" spans="1:13" ht="30" customHeight="1" x14ac:dyDescent="0.25">
      <c r="A359" s="4"/>
      <c r="B359" s="21" t="s">
        <v>115</v>
      </c>
      <c r="C359" s="22" t="s">
        <v>116</v>
      </c>
      <c r="D359" s="23">
        <v>-228350</v>
      </c>
      <c r="E359" s="23">
        <v>-228350</v>
      </c>
      <c r="F359" s="23">
        <v>0</v>
      </c>
      <c r="G359" s="23">
        <v>0</v>
      </c>
      <c r="H359" s="23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</row>
    <row r="360" spans="1:13" ht="30" customHeight="1" x14ac:dyDescent="0.25">
      <c r="A360" s="4"/>
      <c r="B360" s="24" t="s">
        <v>64</v>
      </c>
      <c r="C360" s="24"/>
      <c r="D360" s="23">
        <f>SUM(I354:I359)</f>
        <v>-178312</v>
      </c>
      <c r="E360" s="23">
        <f>SUM(J354:J359)</f>
        <v>-178312</v>
      </c>
      <c r="F360" s="23">
        <f>SUM(K354:K359)</f>
        <v>0</v>
      </c>
      <c r="G360" s="23">
        <f>SUM(L354:L359)</f>
        <v>0</v>
      </c>
      <c r="H360" s="23">
        <f>SUM(M354:M359)</f>
        <v>0</v>
      </c>
    </row>
    <row r="361" spans="1:13" ht="30" customHeight="1" x14ac:dyDescent="0.25">
      <c r="A361" s="4"/>
      <c r="B361" s="20" t="s">
        <v>69</v>
      </c>
      <c r="C361" s="20"/>
      <c r="D361" s="20"/>
      <c r="E361" s="20"/>
      <c r="F361" s="20"/>
      <c r="G361" s="20"/>
      <c r="H361" s="20"/>
    </row>
    <row r="362" spans="1:13" ht="30" customHeight="1" x14ac:dyDescent="0.25">
      <c r="A362" s="4"/>
      <c r="B362" s="21" t="s">
        <v>70</v>
      </c>
      <c r="C362" s="22" t="s">
        <v>71</v>
      </c>
      <c r="D362" s="23">
        <v>654781</v>
      </c>
      <c r="E362" s="23">
        <v>525055</v>
      </c>
      <c r="F362" s="23">
        <v>64863</v>
      </c>
      <c r="G362" s="23">
        <v>64863</v>
      </c>
      <c r="H362" s="23">
        <v>0</v>
      </c>
      <c r="I362" s="2">
        <v>654781</v>
      </c>
      <c r="J362" s="2">
        <v>525055</v>
      </c>
      <c r="K362" s="2">
        <v>64863</v>
      </c>
      <c r="L362" s="2">
        <v>64863</v>
      </c>
      <c r="M362" s="2">
        <v>0</v>
      </c>
    </row>
    <row r="363" spans="1:13" ht="30" customHeight="1" x14ac:dyDescent="0.25">
      <c r="A363" s="4"/>
      <c r="B363" s="21" t="s">
        <v>91</v>
      </c>
      <c r="C363" s="22" t="s">
        <v>92</v>
      </c>
      <c r="D363" s="23">
        <v>654781</v>
      </c>
      <c r="E363" s="23">
        <v>525055</v>
      </c>
      <c r="F363" s="23">
        <v>64863</v>
      </c>
      <c r="G363" s="23">
        <v>64863</v>
      </c>
      <c r="H363" s="23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</row>
    <row r="364" spans="1:13" ht="30" customHeight="1" x14ac:dyDescent="0.25">
      <c r="A364" s="4"/>
      <c r="B364" s="24" t="s">
        <v>74</v>
      </c>
      <c r="C364" s="24"/>
      <c r="D364" s="23">
        <f>SUM(I362:I363)</f>
        <v>654781</v>
      </c>
      <c r="E364" s="23">
        <f>SUM(J362:J363)</f>
        <v>525055</v>
      </c>
      <c r="F364" s="23">
        <f>SUM(K362:K363)</f>
        <v>64863</v>
      </c>
      <c r="G364" s="23">
        <f>SUM(L362:L363)</f>
        <v>64863</v>
      </c>
      <c r="H364" s="23">
        <f>SUM(M362:M363)</f>
        <v>0</v>
      </c>
    </row>
    <row r="365" spans="1:13" ht="30" customHeight="1" x14ac:dyDescent="0.25">
      <c r="A365" s="4"/>
      <c r="B365" s="25"/>
      <c r="C365" s="26"/>
      <c r="D365" s="27"/>
      <c r="E365" s="27"/>
      <c r="F365" s="27"/>
      <c r="G365" s="27"/>
    </row>
    <row r="366" spans="1:13" ht="30" customHeight="1" x14ac:dyDescent="0.25">
      <c r="A366" s="4"/>
      <c r="B366" s="24" t="s">
        <v>151</v>
      </c>
      <c r="C366" s="24"/>
      <c r="D366" s="23">
        <f>SUM(D360,D364)</f>
        <v>476469</v>
      </c>
      <c r="E366" s="23">
        <f>SUM(E360,E364)</f>
        <v>346743</v>
      </c>
      <c r="F366" s="23">
        <f>SUM(F360,F364)</f>
        <v>64863</v>
      </c>
      <c r="G366" s="23">
        <f>SUM(G360,G364)</f>
        <v>64863</v>
      </c>
      <c r="H366" s="23">
        <f>SUM(H360,H364)</f>
        <v>0</v>
      </c>
    </row>
    <row r="367" spans="1:13" ht="30" customHeight="1" x14ac:dyDescent="0.25">
      <c r="A367" s="4"/>
      <c r="B367" s="25"/>
      <c r="C367" s="26"/>
      <c r="D367" s="27"/>
      <c r="E367" s="27"/>
      <c r="F367" s="27"/>
      <c r="G367" s="27"/>
    </row>
    <row r="368" spans="1:13" ht="30" customHeight="1" x14ac:dyDescent="0.25">
      <c r="A368" s="4"/>
      <c r="B368" s="19" t="s">
        <v>152</v>
      </c>
      <c r="C368" s="19"/>
      <c r="D368" s="19"/>
      <c r="E368" s="19"/>
      <c r="F368" s="19"/>
      <c r="G368" s="19"/>
      <c r="H368" s="19"/>
    </row>
    <row r="369" spans="1:13" ht="30" customHeight="1" x14ac:dyDescent="0.25">
      <c r="A369" s="4"/>
      <c r="B369" s="20" t="s">
        <v>11</v>
      </c>
      <c r="C369" s="20"/>
      <c r="D369" s="20"/>
      <c r="E369" s="20"/>
      <c r="F369" s="20"/>
      <c r="G369" s="20"/>
      <c r="H369" s="20"/>
    </row>
    <row r="370" spans="1:13" ht="30" customHeight="1" x14ac:dyDescent="0.25">
      <c r="A370" s="4"/>
      <c r="B370" s="21" t="s">
        <v>36</v>
      </c>
      <c r="C370" s="22" t="s">
        <v>37</v>
      </c>
      <c r="D370" s="23">
        <v>126500</v>
      </c>
      <c r="E370" s="23">
        <v>66500</v>
      </c>
      <c r="F370" s="23">
        <v>20000</v>
      </c>
      <c r="G370" s="23">
        <v>20000</v>
      </c>
      <c r="H370" s="23">
        <v>20000</v>
      </c>
      <c r="I370" s="2">
        <v>126500</v>
      </c>
      <c r="J370" s="2">
        <v>66500</v>
      </c>
      <c r="K370" s="2">
        <v>20000</v>
      </c>
      <c r="L370" s="2">
        <v>20000</v>
      </c>
      <c r="M370" s="2">
        <v>20000</v>
      </c>
    </row>
    <row r="371" spans="1:13" ht="30" customHeight="1" x14ac:dyDescent="0.25">
      <c r="A371" s="4"/>
      <c r="B371" s="21" t="s">
        <v>42</v>
      </c>
      <c r="C371" s="22" t="s">
        <v>43</v>
      </c>
      <c r="D371" s="23">
        <v>25000</v>
      </c>
      <c r="E371" s="23">
        <v>25000</v>
      </c>
      <c r="F371" s="23">
        <v>0</v>
      </c>
      <c r="G371" s="23">
        <v>0</v>
      </c>
      <c r="H371" s="23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</row>
    <row r="372" spans="1:13" ht="30" customHeight="1" x14ac:dyDescent="0.25">
      <c r="A372" s="4"/>
      <c r="B372" s="21" t="s">
        <v>44</v>
      </c>
      <c r="C372" s="22" t="s">
        <v>45</v>
      </c>
      <c r="D372" s="23">
        <v>100000</v>
      </c>
      <c r="E372" s="23">
        <v>40000</v>
      </c>
      <c r="F372" s="23">
        <v>20000</v>
      </c>
      <c r="G372" s="23">
        <v>20000</v>
      </c>
      <c r="H372" s="23">
        <v>20000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</row>
    <row r="373" spans="1:13" ht="30" customHeight="1" x14ac:dyDescent="0.25">
      <c r="A373" s="4"/>
      <c r="B373" s="21" t="s">
        <v>46</v>
      </c>
      <c r="C373" s="22" t="s">
        <v>47</v>
      </c>
      <c r="D373" s="23">
        <v>1000</v>
      </c>
      <c r="E373" s="23">
        <v>1000</v>
      </c>
      <c r="F373" s="23">
        <v>0</v>
      </c>
      <c r="G373" s="23">
        <v>0</v>
      </c>
      <c r="H373" s="23">
        <v>0</v>
      </c>
      <c r="I373" s="2">
        <v>0</v>
      </c>
      <c r="J373" s="2">
        <v>0</v>
      </c>
      <c r="K373" s="2">
        <v>0</v>
      </c>
      <c r="L373" s="2">
        <v>0</v>
      </c>
      <c r="M373" s="2">
        <v>0</v>
      </c>
    </row>
    <row r="374" spans="1:13" ht="30" customHeight="1" x14ac:dyDescent="0.25">
      <c r="A374" s="4"/>
      <c r="B374" s="21" t="s">
        <v>56</v>
      </c>
      <c r="C374" s="22" t="s">
        <v>57</v>
      </c>
      <c r="D374" s="23">
        <v>500</v>
      </c>
      <c r="E374" s="23">
        <v>500</v>
      </c>
      <c r="F374" s="23">
        <v>0</v>
      </c>
      <c r="G374" s="23">
        <v>0</v>
      </c>
      <c r="H374" s="23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</row>
    <row r="375" spans="1:13" ht="30" customHeight="1" x14ac:dyDescent="0.25">
      <c r="A375" s="4"/>
      <c r="B375" s="24" t="s">
        <v>64</v>
      </c>
      <c r="C375" s="24"/>
      <c r="D375" s="23">
        <f>SUM(I370:I374)</f>
        <v>126500</v>
      </c>
      <c r="E375" s="23">
        <f>SUM(J370:J374)</f>
        <v>66500</v>
      </c>
      <c r="F375" s="23">
        <f>SUM(K370:K374)</f>
        <v>20000</v>
      </c>
      <c r="G375" s="23">
        <f>SUM(L370:L374)</f>
        <v>20000</v>
      </c>
      <c r="H375" s="23">
        <f>SUM(M370:M374)</f>
        <v>20000</v>
      </c>
    </row>
    <row r="376" spans="1:13" ht="30" customHeight="1" x14ac:dyDescent="0.25">
      <c r="A376" s="4"/>
      <c r="B376" s="25"/>
      <c r="C376" s="26"/>
      <c r="D376" s="27"/>
      <c r="E376" s="27"/>
      <c r="F376" s="27"/>
      <c r="G376" s="27"/>
    </row>
    <row r="377" spans="1:13" ht="30" customHeight="1" x14ac:dyDescent="0.25">
      <c r="A377" s="4"/>
      <c r="B377" s="24" t="s">
        <v>153</v>
      </c>
      <c r="C377" s="24"/>
      <c r="D377" s="23">
        <f>SUM(D375)</f>
        <v>126500</v>
      </c>
      <c r="E377" s="23">
        <f>SUM(E375)</f>
        <v>66500</v>
      </c>
      <c r="F377" s="23">
        <f>SUM(F375)</f>
        <v>20000</v>
      </c>
      <c r="G377" s="23">
        <f>SUM(G375)</f>
        <v>20000</v>
      </c>
      <c r="H377" s="23">
        <f>SUM(H375)</f>
        <v>20000</v>
      </c>
    </row>
    <row r="378" spans="1:13" ht="30" customHeight="1" x14ac:dyDescent="0.25">
      <c r="A378" s="4"/>
      <c r="B378" s="25"/>
      <c r="C378" s="26"/>
      <c r="D378" s="27"/>
      <c r="E378" s="27"/>
      <c r="F378" s="27"/>
      <c r="G378" s="27"/>
    </row>
    <row r="379" spans="1:13" ht="30" customHeight="1" x14ac:dyDescent="0.25">
      <c r="A379" s="4"/>
      <c r="B379" s="19" t="s">
        <v>154</v>
      </c>
      <c r="C379" s="19"/>
      <c r="D379" s="19"/>
      <c r="E379" s="19"/>
      <c r="F379" s="19"/>
      <c r="G379" s="19"/>
      <c r="H379" s="19"/>
    </row>
    <row r="380" spans="1:13" ht="30" customHeight="1" x14ac:dyDescent="0.25">
      <c r="A380" s="4"/>
      <c r="B380" s="20" t="s">
        <v>11</v>
      </c>
      <c r="C380" s="20"/>
      <c r="D380" s="20"/>
      <c r="E380" s="20"/>
      <c r="F380" s="20"/>
      <c r="G380" s="20"/>
      <c r="H380" s="20"/>
    </row>
    <row r="381" spans="1:13" ht="30" customHeight="1" x14ac:dyDescent="0.25">
      <c r="A381" s="4"/>
      <c r="B381" s="21" t="s">
        <v>36</v>
      </c>
      <c r="C381" s="22" t="s">
        <v>37</v>
      </c>
      <c r="D381" s="23">
        <v>535919</v>
      </c>
      <c r="E381" s="23">
        <v>160919</v>
      </c>
      <c r="F381" s="23">
        <v>175000</v>
      </c>
      <c r="G381" s="23">
        <v>125000</v>
      </c>
      <c r="H381" s="23">
        <v>75000</v>
      </c>
      <c r="I381" s="2">
        <v>535919</v>
      </c>
      <c r="J381" s="2">
        <v>160919</v>
      </c>
      <c r="K381" s="2">
        <v>175000</v>
      </c>
      <c r="L381" s="2">
        <v>125000</v>
      </c>
      <c r="M381" s="2">
        <v>75000</v>
      </c>
    </row>
    <row r="382" spans="1:13" ht="30" customHeight="1" x14ac:dyDescent="0.25">
      <c r="A382" s="4"/>
      <c r="B382" s="21" t="s">
        <v>46</v>
      </c>
      <c r="C382" s="22" t="s">
        <v>47</v>
      </c>
      <c r="D382" s="23">
        <v>137140</v>
      </c>
      <c r="E382" s="23">
        <v>62140</v>
      </c>
      <c r="F382" s="23">
        <v>25000</v>
      </c>
      <c r="G382" s="23">
        <v>25000</v>
      </c>
      <c r="H382" s="23">
        <v>25000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</row>
    <row r="383" spans="1:13" ht="30" customHeight="1" x14ac:dyDescent="0.25">
      <c r="A383" s="4"/>
      <c r="B383" s="21" t="s">
        <v>48</v>
      </c>
      <c r="C383" s="22" t="s">
        <v>49</v>
      </c>
      <c r="D383" s="23">
        <v>396579</v>
      </c>
      <c r="E383" s="23">
        <v>96579</v>
      </c>
      <c r="F383" s="23">
        <v>150000</v>
      </c>
      <c r="G383" s="23">
        <v>100000</v>
      </c>
      <c r="H383" s="23">
        <v>50000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</row>
    <row r="384" spans="1:13" ht="30" customHeight="1" x14ac:dyDescent="0.25">
      <c r="A384" s="4"/>
      <c r="B384" s="21" t="s">
        <v>54</v>
      </c>
      <c r="C384" s="22" t="s">
        <v>55</v>
      </c>
      <c r="D384" s="23">
        <v>2200</v>
      </c>
      <c r="E384" s="23">
        <v>2200</v>
      </c>
      <c r="F384" s="23">
        <v>0</v>
      </c>
      <c r="G384" s="23">
        <v>0</v>
      </c>
      <c r="H384" s="23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</row>
    <row r="385" spans="1:13" ht="30" customHeight="1" x14ac:dyDescent="0.25">
      <c r="A385" s="4"/>
      <c r="B385" s="24" t="s">
        <v>64</v>
      </c>
      <c r="C385" s="24"/>
      <c r="D385" s="23">
        <f>SUM(I381:I384)</f>
        <v>535919</v>
      </c>
      <c r="E385" s="23">
        <f>SUM(J381:J384)</f>
        <v>160919</v>
      </c>
      <c r="F385" s="23">
        <f>SUM(K381:K384)</f>
        <v>175000</v>
      </c>
      <c r="G385" s="23">
        <f>SUM(L381:L384)</f>
        <v>125000</v>
      </c>
      <c r="H385" s="23">
        <f>SUM(M381:M384)</f>
        <v>75000</v>
      </c>
    </row>
    <row r="386" spans="1:13" ht="30" customHeight="1" x14ac:dyDescent="0.25">
      <c r="A386" s="4"/>
      <c r="B386" s="20" t="s">
        <v>69</v>
      </c>
      <c r="C386" s="20"/>
      <c r="D386" s="20"/>
      <c r="E386" s="20"/>
      <c r="F386" s="20"/>
      <c r="G386" s="20"/>
      <c r="H386" s="20"/>
    </row>
    <row r="387" spans="1:13" ht="30" customHeight="1" x14ac:dyDescent="0.25">
      <c r="A387" s="4"/>
      <c r="B387" s="21" t="s">
        <v>89</v>
      </c>
      <c r="C387" s="22" t="s">
        <v>90</v>
      </c>
      <c r="D387" s="23">
        <v>1320233</v>
      </c>
      <c r="E387" s="23">
        <v>1053379</v>
      </c>
      <c r="F387" s="23">
        <v>133427</v>
      </c>
      <c r="G387" s="23">
        <v>133427</v>
      </c>
      <c r="H387" s="23">
        <v>0</v>
      </c>
      <c r="I387" s="2">
        <v>1320233</v>
      </c>
      <c r="J387" s="2">
        <v>1053379</v>
      </c>
      <c r="K387" s="2">
        <v>133427</v>
      </c>
      <c r="L387" s="2">
        <v>133427</v>
      </c>
      <c r="M387" s="2">
        <v>0</v>
      </c>
    </row>
    <row r="388" spans="1:13" ht="30" customHeight="1" x14ac:dyDescent="0.25">
      <c r="A388" s="4"/>
      <c r="B388" s="24" t="s">
        <v>74</v>
      </c>
      <c r="C388" s="24"/>
      <c r="D388" s="23">
        <f>SUM(I387)</f>
        <v>1320233</v>
      </c>
      <c r="E388" s="23">
        <f>SUM(J387)</f>
        <v>1053379</v>
      </c>
      <c r="F388" s="23">
        <f>SUM(K387)</f>
        <v>133427</v>
      </c>
      <c r="G388" s="23">
        <f>SUM(L387)</f>
        <v>133427</v>
      </c>
      <c r="H388" s="23">
        <f>SUM(M387)</f>
        <v>0</v>
      </c>
    </row>
    <row r="389" spans="1:13" ht="30" customHeight="1" x14ac:dyDescent="0.25">
      <c r="A389" s="4"/>
      <c r="B389" s="25"/>
      <c r="C389" s="26"/>
      <c r="D389" s="27"/>
      <c r="E389" s="27"/>
      <c r="F389" s="27"/>
      <c r="G389" s="27"/>
    </row>
    <row r="390" spans="1:13" ht="30" customHeight="1" x14ac:dyDescent="0.25">
      <c r="A390" s="4"/>
      <c r="B390" s="24" t="s">
        <v>155</v>
      </c>
      <c r="C390" s="24"/>
      <c r="D390" s="23">
        <f>SUM(D385,D388)</f>
        <v>1856152</v>
      </c>
      <c r="E390" s="23">
        <f>SUM(E385,E388)</f>
        <v>1214298</v>
      </c>
      <c r="F390" s="23">
        <f>SUM(F385,F388)</f>
        <v>308427</v>
      </c>
      <c r="G390" s="23">
        <f>SUM(G385,G388)</f>
        <v>258427</v>
      </c>
      <c r="H390" s="23">
        <f>SUM(H385,H388)</f>
        <v>75000</v>
      </c>
    </row>
    <row r="391" spans="1:13" ht="30" customHeight="1" x14ac:dyDescent="0.25">
      <c r="A391" s="4"/>
      <c r="B391" s="25"/>
      <c r="C391" s="26"/>
      <c r="D391" s="27"/>
      <c r="E391" s="27"/>
      <c r="F391" s="27"/>
      <c r="G391" s="27"/>
    </row>
    <row r="392" spans="1:13" ht="30" customHeight="1" x14ac:dyDescent="0.25">
      <c r="A392" s="4"/>
      <c r="B392" s="19" t="s">
        <v>156</v>
      </c>
      <c r="C392" s="19"/>
      <c r="D392" s="19"/>
      <c r="E392" s="19"/>
      <c r="F392" s="19"/>
      <c r="G392" s="19"/>
      <c r="H392" s="19"/>
    </row>
    <row r="393" spans="1:13" ht="30" customHeight="1" x14ac:dyDescent="0.25">
      <c r="A393" s="4"/>
      <c r="B393" s="20" t="s">
        <v>11</v>
      </c>
      <c r="C393" s="20"/>
      <c r="D393" s="20"/>
      <c r="E393" s="20"/>
      <c r="F393" s="20"/>
      <c r="G393" s="20"/>
      <c r="H393" s="20"/>
    </row>
    <row r="394" spans="1:13" ht="30" customHeight="1" x14ac:dyDescent="0.25">
      <c r="A394" s="4"/>
      <c r="B394" s="21" t="s">
        <v>12</v>
      </c>
      <c r="C394" s="22" t="s">
        <v>13</v>
      </c>
      <c r="D394" s="23">
        <v>29000</v>
      </c>
      <c r="E394" s="23">
        <v>7250</v>
      </c>
      <c r="F394" s="23">
        <v>7250</v>
      </c>
      <c r="G394" s="23">
        <v>7250</v>
      </c>
      <c r="H394" s="23">
        <v>7250</v>
      </c>
      <c r="I394" s="2">
        <v>29000</v>
      </c>
      <c r="J394" s="2">
        <v>7250</v>
      </c>
      <c r="K394" s="2">
        <v>7250</v>
      </c>
      <c r="L394" s="2">
        <v>7250</v>
      </c>
      <c r="M394" s="2">
        <v>7250</v>
      </c>
    </row>
    <row r="395" spans="1:13" ht="30" customHeight="1" x14ac:dyDescent="0.25">
      <c r="A395" s="4"/>
      <c r="B395" s="21" t="s">
        <v>14</v>
      </c>
      <c r="C395" s="22" t="s">
        <v>15</v>
      </c>
      <c r="D395" s="23">
        <v>29000</v>
      </c>
      <c r="E395" s="23">
        <v>7250</v>
      </c>
      <c r="F395" s="23">
        <v>7250</v>
      </c>
      <c r="G395" s="23">
        <v>7250</v>
      </c>
      <c r="H395" s="23">
        <v>7250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</row>
    <row r="396" spans="1:13" ht="30" customHeight="1" x14ac:dyDescent="0.25">
      <c r="A396" s="4"/>
      <c r="B396" s="21" t="s">
        <v>28</v>
      </c>
      <c r="C396" s="22" t="s">
        <v>29</v>
      </c>
      <c r="D396" s="23">
        <v>6580</v>
      </c>
      <c r="E396" s="23">
        <v>1645</v>
      </c>
      <c r="F396" s="23">
        <v>1645</v>
      </c>
      <c r="G396" s="23">
        <v>1645</v>
      </c>
      <c r="H396" s="23">
        <v>1645</v>
      </c>
      <c r="I396" s="2">
        <v>6580</v>
      </c>
      <c r="J396" s="2">
        <v>1645</v>
      </c>
      <c r="K396" s="2">
        <v>1645</v>
      </c>
      <c r="L396" s="2">
        <v>1645</v>
      </c>
      <c r="M396" s="2">
        <v>1645</v>
      </c>
    </row>
    <row r="397" spans="1:13" ht="30" customHeight="1" x14ac:dyDescent="0.25">
      <c r="A397" s="4"/>
      <c r="B397" s="21" t="s">
        <v>30</v>
      </c>
      <c r="C397" s="22" t="s">
        <v>31</v>
      </c>
      <c r="D397" s="23">
        <v>3600</v>
      </c>
      <c r="E397" s="23">
        <v>900</v>
      </c>
      <c r="F397" s="23">
        <v>900</v>
      </c>
      <c r="G397" s="23">
        <v>900</v>
      </c>
      <c r="H397" s="23">
        <v>900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</row>
    <row r="398" spans="1:13" ht="30" customHeight="1" x14ac:dyDescent="0.25">
      <c r="A398" s="4"/>
      <c r="B398" s="21" t="s">
        <v>32</v>
      </c>
      <c r="C398" s="22" t="s">
        <v>33</v>
      </c>
      <c r="D398" s="23">
        <v>1700</v>
      </c>
      <c r="E398" s="23">
        <v>425</v>
      </c>
      <c r="F398" s="23">
        <v>425</v>
      </c>
      <c r="G398" s="23">
        <v>425</v>
      </c>
      <c r="H398" s="23">
        <v>425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</row>
    <row r="399" spans="1:13" ht="30" customHeight="1" x14ac:dyDescent="0.25">
      <c r="A399" s="4"/>
      <c r="B399" s="21" t="s">
        <v>34</v>
      </c>
      <c r="C399" s="22" t="s">
        <v>35</v>
      </c>
      <c r="D399" s="23">
        <v>1280</v>
      </c>
      <c r="E399" s="23">
        <v>320</v>
      </c>
      <c r="F399" s="23">
        <v>320</v>
      </c>
      <c r="G399" s="23">
        <v>320</v>
      </c>
      <c r="H399" s="23">
        <v>320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</row>
    <row r="400" spans="1:13" ht="30" customHeight="1" x14ac:dyDescent="0.25">
      <c r="A400" s="4"/>
      <c r="B400" s="21" t="s">
        <v>36</v>
      </c>
      <c r="C400" s="22" t="s">
        <v>37</v>
      </c>
      <c r="D400" s="23">
        <v>345229</v>
      </c>
      <c r="E400" s="23">
        <v>86758</v>
      </c>
      <c r="F400" s="23">
        <v>86158</v>
      </c>
      <c r="G400" s="23">
        <v>86158</v>
      </c>
      <c r="H400" s="23">
        <v>86155</v>
      </c>
      <c r="I400" s="2">
        <v>345229</v>
      </c>
      <c r="J400" s="2">
        <v>86758</v>
      </c>
      <c r="K400" s="2">
        <v>86158</v>
      </c>
      <c r="L400" s="2">
        <v>86158</v>
      </c>
      <c r="M400" s="2">
        <v>86155</v>
      </c>
    </row>
    <row r="401" spans="1:13" ht="30" customHeight="1" x14ac:dyDescent="0.25">
      <c r="A401" s="4"/>
      <c r="B401" s="21" t="s">
        <v>42</v>
      </c>
      <c r="C401" s="22" t="s">
        <v>43</v>
      </c>
      <c r="D401" s="23">
        <v>65000</v>
      </c>
      <c r="E401" s="23">
        <v>16250</v>
      </c>
      <c r="F401" s="23">
        <v>16250</v>
      </c>
      <c r="G401" s="23">
        <v>16250</v>
      </c>
      <c r="H401" s="23">
        <v>16250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</row>
    <row r="402" spans="1:13" ht="30" customHeight="1" x14ac:dyDescent="0.25">
      <c r="A402" s="4"/>
      <c r="B402" s="21" t="s">
        <v>46</v>
      </c>
      <c r="C402" s="22" t="s">
        <v>47</v>
      </c>
      <c r="D402" s="23">
        <v>271629</v>
      </c>
      <c r="E402" s="23">
        <v>67908</v>
      </c>
      <c r="F402" s="23">
        <v>67908</v>
      </c>
      <c r="G402" s="23">
        <v>67908</v>
      </c>
      <c r="H402" s="23">
        <v>67905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</row>
    <row r="403" spans="1:13" ht="30" customHeight="1" x14ac:dyDescent="0.25">
      <c r="A403" s="4"/>
      <c r="B403" s="21" t="s">
        <v>48</v>
      </c>
      <c r="C403" s="22" t="s">
        <v>49</v>
      </c>
      <c r="D403" s="23">
        <v>8000</v>
      </c>
      <c r="E403" s="23">
        <v>2000</v>
      </c>
      <c r="F403" s="23">
        <v>2000</v>
      </c>
      <c r="G403" s="23">
        <v>2000</v>
      </c>
      <c r="H403" s="23">
        <v>2000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</row>
    <row r="404" spans="1:13" ht="30" customHeight="1" x14ac:dyDescent="0.25">
      <c r="A404" s="4"/>
      <c r="B404" s="21" t="s">
        <v>54</v>
      </c>
      <c r="C404" s="22" t="s">
        <v>55</v>
      </c>
      <c r="D404" s="23">
        <v>600</v>
      </c>
      <c r="E404" s="23">
        <v>600</v>
      </c>
      <c r="F404" s="23">
        <v>0</v>
      </c>
      <c r="G404" s="23">
        <v>0</v>
      </c>
      <c r="H404" s="23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</row>
    <row r="405" spans="1:13" ht="30" customHeight="1" x14ac:dyDescent="0.25">
      <c r="A405" s="4"/>
      <c r="B405" s="21" t="s">
        <v>113</v>
      </c>
      <c r="C405" s="22" t="s">
        <v>114</v>
      </c>
      <c r="D405" s="23">
        <v>27800</v>
      </c>
      <c r="E405" s="23">
        <v>6950</v>
      </c>
      <c r="F405" s="23">
        <v>6950</v>
      </c>
      <c r="G405" s="23">
        <v>6950</v>
      </c>
      <c r="H405" s="23">
        <v>6950</v>
      </c>
      <c r="I405" s="2">
        <v>27800</v>
      </c>
      <c r="J405" s="2">
        <v>6950</v>
      </c>
      <c r="K405" s="2">
        <v>6950</v>
      </c>
      <c r="L405" s="2">
        <v>6950</v>
      </c>
      <c r="M405" s="2">
        <v>6950</v>
      </c>
    </row>
    <row r="406" spans="1:13" ht="30" customHeight="1" x14ac:dyDescent="0.25">
      <c r="A406" s="4"/>
      <c r="B406" s="21" t="s">
        <v>115</v>
      </c>
      <c r="C406" s="22" t="s">
        <v>116</v>
      </c>
      <c r="D406" s="23">
        <v>3500</v>
      </c>
      <c r="E406" s="23">
        <v>875</v>
      </c>
      <c r="F406" s="23">
        <v>875</v>
      </c>
      <c r="G406" s="23">
        <v>875</v>
      </c>
      <c r="H406" s="23">
        <v>875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</row>
    <row r="407" spans="1:13" ht="30" customHeight="1" x14ac:dyDescent="0.25">
      <c r="A407" s="4"/>
      <c r="B407" s="21" t="s">
        <v>117</v>
      </c>
      <c r="C407" s="22" t="s">
        <v>118</v>
      </c>
      <c r="D407" s="23">
        <v>24300</v>
      </c>
      <c r="E407" s="23">
        <v>6075</v>
      </c>
      <c r="F407" s="23">
        <v>6075</v>
      </c>
      <c r="G407" s="23">
        <v>6075</v>
      </c>
      <c r="H407" s="23">
        <v>6075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</row>
    <row r="408" spans="1:13" ht="30" customHeight="1" x14ac:dyDescent="0.25">
      <c r="A408" s="4"/>
      <c r="B408" s="24" t="s">
        <v>64</v>
      </c>
      <c r="C408" s="24"/>
      <c r="D408" s="23">
        <f>SUM(I394:I407)</f>
        <v>408609</v>
      </c>
      <c r="E408" s="23">
        <f>SUM(J394:J407)</f>
        <v>102603</v>
      </c>
      <c r="F408" s="23">
        <f>SUM(K394:K407)</f>
        <v>102003</v>
      </c>
      <c r="G408" s="23">
        <f>SUM(L394:L407)</f>
        <v>102003</v>
      </c>
      <c r="H408" s="23">
        <f>SUM(M394:M407)</f>
        <v>102000</v>
      </c>
    </row>
    <row r="409" spans="1:13" ht="30" customHeight="1" x14ac:dyDescent="0.25">
      <c r="A409" s="4"/>
      <c r="B409" s="20" t="s">
        <v>69</v>
      </c>
      <c r="C409" s="20"/>
      <c r="D409" s="20"/>
      <c r="E409" s="20"/>
      <c r="F409" s="20"/>
      <c r="G409" s="20"/>
      <c r="H409" s="20"/>
    </row>
    <row r="410" spans="1:13" ht="30" customHeight="1" x14ac:dyDescent="0.25">
      <c r="A410" s="4"/>
      <c r="B410" s="21" t="s">
        <v>89</v>
      </c>
      <c r="C410" s="22" t="s">
        <v>90</v>
      </c>
      <c r="D410" s="23">
        <v>78755</v>
      </c>
      <c r="E410" s="23">
        <v>39377</v>
      </c>
      <c r="F410" s="23">
        <v>19689</v>
      </c>
      <c r="G410" s="23">
        <v>19689</v>
      </c>
      <c r="H410" s="23">
        <v>0</v>
      </c>
      <c r="I410" s="2">
        <v>78755</v>
      </c>
      <c r="J410" s="2">
        <v>39377</v>
      </c>
      <c r="K410" s="2">
        <v>19689</v>
      </c>
      <c r="L410" s="2">
        <v>19689</v>
      </c>
      <c r="M410" s="2">
        <v>0</v>
      </c>
    </row>
    <row r="411" spans="1:13" ht="30" customHeight="1" x14ac:dyDescent="0.25">
      <c r="A411" s="4"/>
      <c r="B411" s="21" t="s">
        <v>70</v>
      </c>
      <c r="C411" s="22" t="s">
        <v>71</v>
      </c>
      <c r="D411" s="23">
        <v>141710</v>
      </c>
      <c r="E411" s="23">
        <v>70855</v>
      </c>
      <c r="F411" s="23">
        <v>35428</v>
      </c>
      <c r="G411" s="23">
        <v>35427</v>
      </c>
      <c r="H411" s="23">
        <v>0</v>
      </c>
      <c r="I411" s="2">
        <v>141710</v>
      </c>
      <c r="J411" s="2">
        <v>70855</v>
      </c>
      <c r="K411" s="2">
        <v>35428</v>
      </c>
      <c r="L411" s="2">
        <v>35427</v>
      </c>
      <c r="M411" s="2">
        <v>0</v>
      </c>
    </row>
    <row r="412" spans="1:13" ht="30" customHeight="1" x14ac:dyDescent="0.25">
      <c r="A412" s="4"/>
      <c r="B412" s="21" t="s">
        <v>103</v>
      </c>
      <c r="C412" s="22" t="s">
        <v>104</v>
      </c>
      <c r="D412" s="23">
        <v>28800</v>
      </c>
      <c r="E412" s="23">
        <v>14400</v>
      </c>
      <c r="F412" s="23">
        <v>7200</v>
      </c>
      <c r="G412" s="23">
        <v>7200</v>
      </c>
      <c r="H412" s="23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</row>
    <row r="413" spans="1:13" ht="30" customHeight="1" x14ac:dyDescent="0.25">
      <c r="A413" s="4"/>
      <c r="B413" s="21" t="s">
        <v>91</v>
      </c>
      <c r="C413" s="22" t="s">
        <v>92</v>
      </c>
      <c r="D413" s="23">
        <v>112910</v>
      </c>
      <c r="E413" s="23">
        <v>56455</v>
      </c>
      <c r="F413" s="23">
        <v>28228</v>
      </c>
      <c r="G413" s="23">
        <v>28227</v>
      </c>
      <c r="H413" s="23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</row>
    <row r="414" spans="1:13" ht="30" customHeight="1" x14ac:dyDescent="0.25">
      <c r="A414" s="4"/>
      <c r="B414" s="24" t="s">
        <v>74</v>
      </c>
      <c r="C414" s="24"/>
      <c r="D414" s="23">
        <f>SUM(I410:I413)</f>
        <v>220465</v>
      </c>
      <c r="E414" s="23">
        <f>SUM(J410:J413)</f>
        <v>110232</v>
      </c>
      <c r="F414" s="23">
        <f>SUM(K410:K413)</f>
        <v>55117</v>
      </c>
      <c r="G414" s="23">
        <f>SUM(L410:L413)</f>
        <v>55116</v>
      </c>
      <c r="H414" s="23">
        <f>SUM(M410:M413)</f>
        <v>0</v>
      </c>
    </row>
    <row r="415" spans="1:13" ht="30" customHeight="1" x14ac:dyDescent="0.25">
      <c r="A415" s="4"/>
      <c r="B415" s="25"/>
      <c r="C415" s="26"/>
      <c r="D415" s="27"/>
      <c r="E415" s="27"/>
      <c r="F415" s="27"/>
      <c r="G415" s="27"/>
    </row>
    <row r="416" spans="1:13" ht="30" customHeight="1" x14ac:dyDescent="0.25">
      <c r="A416" s="4"/>
      <c r="B416" s="24" t="s">
        <v>157</v>
      </c>
      <c r="C416" s="24"/>
      <c r="D416" s="23">
        <f>SUM(D408,D414)</f>
        <v>629074</v>
      </c>
      <c r="E416" s="23">
        <f>SUM(E408,E414)</f>
        <v>212835</v>
      </c>
      <c r="F416" s="23">
        <f>SUM(F408,F414)</f>
        <v>157120</v>
      </c>
      <c r="G416" s="23">
        <f>SUM(G408,G414)</f>
        <v>157119</v>
      </c>
      <c r="H416" s="23">
        <f>SUM(H408,H414)</f>
        <v>102000</v>
      </c>
    </row>
    <row r="417" spans="1:13" ht="30" customHeight="1" x14ac:dyDescent="0.25">
      <c r="A417" s="4"/>
      <c r="B417" s="25"/>
      <c r="C417" s="26"/>
      <c r="D417" s="27"/>
      <c r="E417" s="27"/>
      <c r="F417" s="27"/>
      <c r="G417" s="27"/>
    </row>
    <row r="418" spans="1:13" ht="30" customHeight="1" x14ac:dyDescent="0.25">
      <c r="A418" s="4"/>
      <c r="B418" s="24" t="s">
        <v>158</v>
      </c>
      <c r="C418" s="24"/>
      <c r="D418" s="23">
        <f>SUM(D366,D377,D390,D416)</f>
        <v>3088195</v>
      </c>
      <c r="E418" s="23">
        <f>SUM(E366,E377,E390,E416)</f>
        <v>1840376</v>
      </c>
      <c r="F418" s="23">
        <f>SUM(F366,F377,F390,F416)</f>
        <v>550410</v>
      </c>
      <c r="G418" s="23">
        <f>SUM(G366,G377,G390,G416)</f>
        <v>500409</v>
      </c>
      <c r="H418" s="23">
        <f>SUM(H366,H377,H390,H416)</f>
        <v>197000</v>
      </c>
    </row>
    <row r="419" spans="1:13" ht="30" customHeight="1" x14ac:dyDescent="0.25">
      <c r="A419" s="4"/>
      <c r="B419" s="25"/>
      <c r="C419" s="26"/>
      <c r="D419" s="27"/>
      <c r="E419" s="27"/>
      <c r="F419" s="27"/>
      <c r="G419" s="27"/>
    </row>
    <row r="420" spans="1:13" ht="30" customHeight="1" x14ac:dyDescent="0.25">
      <c r="A420" s="4"/>
      <c r="B420" s="18" t="s">
        <v>159</v>
      </c>
      <c r="C420" s="18"/>
      <c r="D420" s="18"/>
      <c r="E420" s="18"/>
      <c r="F420" s="18"/>
      <c r="G420" s="18"/>
      <c r="H420" s="18"/>
    </row>
    <row r="421" spans="1:13" ht="30" customHeight="1" x14ac:dyDescent="0.25">
      <c r="A421" s="4"/>
      <c r="B421" s="19" t="s">
        <v>160</v>
      </c>
      <c r="C421" s="19"/>
      <c r="D421" s="19"/>
      <c r="E421" s="19"/>
      <c r="F421" s="19"/>
      <c r="G421" s="19"/>
      <c r="H421" s="19"/>
    </row>
    <row r="422" spans="1:13" ht="30" customHeight="1" x14ac:dyDescent="0.25">
      <c r="A422" s="4"/>
      <c r="B422" s="20" t="s">
        <v>11</v>
      </c>
      <c r="C422" s="20"/>
      <c r="D422" s="20"/>
      <c r="E422" s="20"/>
      <c r="F422" s="20"/>
      <c r="G422" s="20"/>
      <c r="H422" s="20"/>
    </row>
    <row r="423" spans="1:13" ht="30" customHeight="1" x14ac:dyDescent="0.25">
      <c r="A423" s="4"/>
      <c r="B423" s="21" t="s">
        <v>36</v>
      </c>
      <c r="C423" s="22" t="s">
        <v>37</v>
      </c>
      <c r="D423" s="23">
        <v>46000</v>
      </c>
      <c r="E423" s="23">
        <v>11000</v>
      </c>
      <c r="F423" s="23">
        <v>15000</v>
      </c>
      <c r="G423" s="23">
        <v>10500</v>
      </c>
      <c r="H423" s="23">
        <v>9500</v>
      </c>
      <c r="I423" s="2">
        <v>46000</v>
      </c>
      <c r="J423" s="2">
        <v>11000</v>
      </c>
      <c r="K423" s="2">
        <v>15000</v>
      </c>
      <c r="L423" s="2">
        <v>10500</v>
      </c>
      <c r="M423" s="2">
        <v>9500</v>
      </c>
    </row>
    <row r="424" spans="1:13" ht="30" customHeight="1" x14ac:dyDescent="0.25">
      <c r="A424" s="4"/>
      <c r="B424" s="21" t="s">
        <v>42</v>
      </c>
      <c r="C424" s="22" t="s">
        <v>43</v>
      </c>
      <c r="D424" s="23">
        <v>22000</v>
      </c>
      <c r="E424" s="23">
        <v>5000</v>
      </c>
      <c r="F424" s="23">
        <v>7000</v>
      </c>
      <c r="G424" s="23">
        <v>5000</v>
      </c>
      <c r="H424" s="23">
        <v>5000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</row>
    <row r="425" spans="1:13" ht="30" customHeight="1" x14ac:dyDescent="0.25">
      <c r="A425" s="4"/>
      <c r="B425" s="21" t="s">
        <v>46</v>
      </c>
      <c r="C425" s="22" t="s">
        <v>47</v>
      </c>
      <c r="D425" s="23">
        <v>9000</v>
      </c>
      <c r="E425" s="23">
        <v>1000</v>
      </c>
      <c r="F425" s="23">
        <v>3000</v>
      </c>
      <c r="G425" s="23">
        <v>3000</v>
      </c>
      <c r="H425" s="23">
        <v>2000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</row>
    <row r="426" spans="1:13" ht="30" customHeight="1" x14ac:dyDescent="0.25">
      <c r="A426" s="4"/>
      <c r="B426" s="21" t="s">
        <v>48</v>
      </c>
      <c r="C426" s="22" t="s">
        <v>49</v>
      </c>
      <c r="D426" s="23">
        <v>15000</v>
      </c>
      <c r="E426" s="23">
        <v>5000</v>
      </c>
      <c r="F426" s="23">
        <v>5000</v>
      </c>
      <c r="G426" s="23">
        <v>2500</v>
      </c>
      <c r="H426" s="23">
        <v>2500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</row>
    <row r="427" spans="1:13" ht="30" customHeight="1" x14ac:dyDescent="0.25">
      <c r="A427" s="4"/>
      <c r="B427" s="24" t="s">
        <v>64</v>
      </c>
      <c r="C427" s="24"/>
      <c r="D427" s="23">
        <f>SUM(I423:I426)</f>
        <v>46000</v>
      </c>
      <c r="E427" s="23">
        <f>SUM(J423:J426)</f>
        <v>11000</v>
      </c>
      <c r="F427" s="23">
        <f>SUM(K423:K426)</f>
        <v>15000</v>
      </c>
      <c r="G427" s="23">
        <f>SUM(L423:L426)</f>
        <v>10500</v>
      </c>
      <c r="H427" s="23">
        <f>SUM(M423:M426)</f>
        <v>9500</v>
      </c>
    </row>
    <row r="428" spans="1:13" ht="30" customHeight="1" x14ac:dyDescent="0.25">
      <c r="A428" s="4"/>
      <c r="B428" s="25"/>
      <c r="C428" s="26"/>
      <c r="D428" s="27"/>
      <c r="E428" s="27"/>
      <c r="F428" s="27"/>
      <c r="G428" s="27"/>
    </row>
    <row r="429" spans="1:13" ht="30" customHeight="1" x14ac:dyDescent="0.25">
      <c r="A429" s="4"/>
      <c r="B429" s="24" t="s">
        <v>161</v>
      </c>
      <c r="C429" s="24"/>
      <c r="D429" s="23">
        <f>SUM(D427)</f>
        <v>46000</v>
      </c>
      <c r="E429" s="23">
        <f>SUM(E427)</f>
        <v>11000</v>
      </c>
      <c r="F429" s="23">
        <f>SUM(F427)</f>
        <v>15000</v>
      </c>
      <c r="G429" s="23">
        <f>SUM(G427)</f>
        <v>10500</v>
      </c>
      <c r="H429" s="23">
        <f>SUM(H427)</f>
        <v>9500</v>
      </c>
    </row>
    <row r="430" spans="1:13" ht="30" customHeight="1" x14ac:dyDescent="0.25">
      <c r="A430" s="4"/>
      <c r="B430" s="25"/>
      <c r="C430" s="26"/>
      <c r="D430" s="27"/>
      <c r="E430" s="27"/>
      <c r="F430" s="27"/>
      <c r="G430" s="27"/>
    </row>
    <row r="431" spans="1:13" ht="30" customHeight="1" x14ac:dyDescent="0.25">
      <c r="A431" s="4"/>
      <c r="B431" s="19" t="s">
        <v>162</v>
      </c>
      <c r="C431" s="19"/>
      <c r="D431" s="19"/>
      <c r="E431" s="19"/>
      <c r="F431" s="19"/>
      <c r="G431" s="19"/>
      <c r="H431" s="19"/>
    </row>
    <row r="432" spans="1:13" ht="30" customHeight="1" x14ac:dyDescent="0.25">
      <c r="A432" s="4"/>
      <c r="B432" s="20" t="s">
        <v>11</v>
      </c>
      <c r="C432" s="20"/>
      <c r="D432" s="20"/>
      <c r="E432" s="20"/>
      <c r="F432" s="20"/>
      <c r="G432" s="20"/>
      <c r="H432" s="20"/>
    </row>
    <row r="433" spans="1:13" ht="30" customHeight="1" x14ac:dyDescent="0.25">
      <c r="A433" s="4"/>
      <c r="B433" s="21" t="s">
        <v>12</v>
      </c>
      <c r="C433" s="22" t="s">
        <v>13</v>
      </c>
      <c r="D433" s="23">
        <v>169221</v>
      </c>
      <c r="E433" s="23">
        <v>42305</v>
      </c>
      <c r="F433" s="23">
        <v>42305</v>
      </c>
      <c r="G433" s="23">
        <v>42305</v>
      </c>
      <c r="H433" s="23">
        <v>42306</v>
      </c>
      <c r="I433" s="2">
        <v>169221</v>
      </c>
      <c r="J433" s="2">
        <v>42305</v>
      </c>
      <c r="K433" s="2">
        <v>42305</v>
      </c>
      <c r="L433" s="2">
        <v>42305</v>
      </c>
      <c r="M433" s="2">
        <v>42306</v>
      </c>
    </row>
    <row r="434" spans="1:13" ht="30" customHeight="1" x14ac:dyDescent="0.25">
      <c r="A434" s="4"/>
      <c r="B434" s="21" t="s">
        <v>14</v>
      </c>
      <c r="C434" s="22" t="s">
        <v>15</v>
      </c>
      <c r="D434" s="23">
        <v>169221</v>
      </c>
      <c r="E434" s="23">
        <v>42305</v>
      </c>
      <c r="F434" s="23">
        <v>42305</v>
      </c>
      <c r="G434" s="23">
        <v>42305</v>
      </c>
      <c r="H434" s="23">
        <v>42306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</row>
    <row r="435" spans="1:13" ht="30" customHeight="1" x14ac:dyDescent="0.25">
      <c r="A435" s="4"/>
      <c r="B435" s="21" t="s">
        <v>18</v>
      </c>
      <c r="C435" s="22" t="s">
        <v>19</v>
      </c>
      <c r="D435" s="23">
        <v>15000</v>
      </c>
      <c r="E435" s="23">
        <v>3750</v>
      </c>
      <c r="F435" s="23">
        <v>3750</v>
      </c>
      <c r="G435" s="23">
        <v>3750</v>
      </c>
      <c r="H435" s="23">
        <v>3750</v>
      </c>
      <c r="I435" s="2">
        <v>15000</v>
      </c>
      <c r="J435" s="2">
        <v>3750</v>
      </c>
      <c r="K435" s="2">
        <v>3750</v>
      </c>
      <c r="L435" s="2">
        <v>3750</v>
      </c>
      <c r="M435" s="2">
        <v>3750</v>
      </c>
    </row>
    <row r="436" spans="1:13" ht="30" customHeight="1" x14ac:dyDescent="0.25">
      <c r="A436" s="4"/>
      <c r="B436" s="21" t="s">
        <v>109</v>
      </c>
      <c r="C436" s="22" t="s">
        <v>110</v>
      </c>
      <c r="D436" s="23">
        <v>15000</v>
      </c>
      <c r="E436" s="23">
        <v>3750</v>
      </c>
      <c r="F436" s="23">
        <v>3750</v>
      </c>
      <c r="G436" s="23">
        <v>3750</v>
      </c>
      <c r="H436" s="23">
        <v>3750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</row>
    <row r="437" spans="1:13" ht="30" customHeight="1" x14ac:dyDescent="0.25">
      <c r="A437" s="4"/>
      <c r="B437" s="21" t="s">
        <v>28</v>
      </c>
      <c r="C437" s="22" t="s">
        <v>29</v>
      </c>
      <c r="D437" s="23">
        <v>31564</v>
      </c>
      <c r="E437" s="23">
        <v>7891</v>
      </c>
      <c r="F437" s="23">
        <v>7891</v>
      </c>
      <c r="G437" s="23">
        <v>7891</v>
      </c>
      <c r="H437" s="23">
        <v>7891</v>
      </c>
      <c r="I437" s="2">
        <v>31564</v>
      </c>
      <c r="J437" s="2">
        <v>7891</v>
      </c>
      <c r="K437" s="2">
        <v>7891</v>
      </c>
      <c r="L437" s="2">
        <v>7891</v>
      </c>
      <c r="M437" s="2">
        <v>7891</v>
      </c>
    </row>
    <row r="438" spans="1:13" ht="30" customHeight="1" x14ac:dyDescent="0.25">
      <c r="A438" s="4"/>
      <c r="B438" s="21" t="s">
        <v>30</v>
      </c>
      <c r="C438" s="22" t="s">
        <v>31</v>
      </c>
      <c r="D438" s="23">
        <v>17564</v>
      </c>
      <c r="E438" s="23">
        <v>4391</v>
      </c>
      <c r="F438" s="23">
        <v>4391</v>
      </c>
      <c r="G438" s="23">
        <v>4391</v>
      </c>
      <c r="H438" s="23">
        <v>4391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</row>
    <row r="439" spans="1:13" ht="30" customHeight="1" x14ac:dyDescent="0.25">
      <c r="A439" s="4"/>
      <c r="B439" s="21" t="s">
        <v>32</v>
      </c>
      <c r="C439" s="22" t="s">
        <v>33</v>
      </c>
      <c r="D439" s="23">
        <v>9000</v>
      </c>
      <c r="E439" s="23">
        <v>2250</v>
      </c>
      <c r="F439" s="23">
        <v>2250</v>
      </c>
      <c r="G439" s="23">
        <v>2250</v>
      </c>
      <c r="H439" s="23">
        <v>2250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</row>
    <row r="440" spans="1:13" ht="30" customHeight="1" x14ac:dyDescent="0.25">
      <c r="A440" s="4"/>
      <c r="B440" s="21" t="s">
        <v>34</v>
      </c>
      <c r="C440" s="22" t="s">
        <v>35</v>
      </c>
      <c r="D440" s="23">
        <v>5000</v>
      </c>
      <c r="E440" s="23">
        <v>1250</v>
      </c>
      <c r="F440" s="23">
        <v>1250</v>
      </c>
      <c r="G440" s="23">
        <v>1250</v>
      </c>
      <c r="H440" s="23">
        <v>1250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</row>
    <row r="441" spans="1:13" ht="30" customHeight="1" x14ac:dyDescent="0.25">
      <c r="A441" s="4"/>
      <c r="B441" s="21" t="s">
        <v>36</v>
      </c>
      <c r="C441" s="22" t="s">
        <v>37</v>
      </c>
      <c r="D441" s="23">
        <v>404973</v>
      </c>
      <c r="E441" s="23">
        <v>89823</v>
      </c>
      <c r="F441" s="23">
        <v>104750</v>
      </c>
      <c r="G441" s="23">
        <v>104750</v>
      </c>
      <c r="H441" s="23">
        <v>105650</v>
      </c>
      <c r="I441" s="2">
        <v>404973</v>
      </c>
      <c r="J441" s="2">
        <v>89823</v>
      </c>
      <c r="K441" s="2">
        <v>104750</v>
      </c>
      <c r="L441" s="2">
        <v>104750</v>
      </c>
      <c r="M441" s="2">
        <v>105650</v>
      </c>
    </row>
    <row r="442" spans="1:13" ht="30" customHeight="1" x14ac:dyDescent="0.25">
      <c r="A442" s="4"/>
      <c r="B442" s="21" t="s">
        <v>111</v>
      </c>
      <c r="C442" s="22" t="s">
        <v>112</v>
      </c>
      <c r="D442" s="23">
        <v>3250</v>
      </c>
      <c r="E442" s="23">
        <v>3250</v>
      </c>
      <c r="F442" s="23">
        <v>0</v>
      </c>
      <c r="G442" s="23">
        <v>0</v>
      </c>
      <c r="H442" s="23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</v>
      </c>
    </row>
    <row r="443" spans="1:13" ht="30" customHeight="1" x14ac:dyDescent="0.25">
      <c r="A443" s="4"/>
      <c r="B443" s="21" t="s">
        <v>42</v>
      </c>
      <c r="C443" s="22" t="s">
        <v>43</v>
      </c>
      <c r="D443" s="23">
        <v>2500</v>
      </c>
      <c r="E443" s="23">
        <v>625</v>
      </c>
      <c r="F443" s="23">
        <v>625</v>
      </c>
      <c r="G443" s="23">
        <v>625</v>
      </c>
      <c r="H443" s="23">
        <v>625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</row>
    <row r="444" spans="1:13" ht="30" customHeight="1" x14ac:dyDescent="0.25">
      <c r="A444" s="4"/>
      <c r="B444" s="21" t="s">
        <v>44</v>
      </c>
      <c r="C444" s="22" t="s">
        <v>45</v>
      </c>
      <c r="D444" s="23">
        <v>15000</v>
      </c>
      <c r="E444" s="23">
        <v>5000</v>
      </c>
      <c r="F444" s="23">
        <v>2500</v>
      </c>
      <c r="G444" s="23">
        <v>2500</v>
      </c>
      <c r="H444" s="23">
        <v>5000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</row>
    <row r="445" spans="1:13" ht="30" customHeight="1" x14ac:dyDescent="0.25">
      <c r="A445" s="4"/>
      <c r="B445" s="21" t="s">
        <v>46</v>
      </c>
      <c r="C445" s="22" t="s">
        <v>47</v>
      </c>
      <c r="D445" s="23">
        <v>380123</v>
      </c>
      <c r="E445" s="23">
        <v>80123</v>
      </c>
      <c r="F445" s="23">
        <v>100000</v>
      </c>
      <c r="G445" s="23">
        <v>100000</v>
      </c>
      <c r="H445" s="23">
        <v>100000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</row>
    <row r="446" spans="1:13" ht="30" customHeight="1" x14ac:dyDescent="0.25">
      <c r="A446" s="4"/>
      <c r="B446" s="21" t="s">
        <v>48</v>
      </c>
      <c r="C446" s="22" t="s">
        <v>49</v>
      </c>
      <c r="D446" s="23">
        <v>3200</v>
      </c>
      <c r="E446" s="23">
        <v>0</v>
      </c>
      <c r="F446" s="23">
        <v>1600</v>
      </c>
      <c r="G446" s="23">
        <v>1600</v>
      </c>
      <c r="H446" s="23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</row>
    <row r="447" spans="1:13" ht="30" customHeight="1" x14ac:dyDescent="0.25">
      <c r="A447" s="4"/>
      <c r="B447" s="21" t="s">
        <v>50</v>
      </c>
      <c r="C447" s="22" t="s">
        <v>51</v>
      </c>
      <c r="D447" s="23">
        <v>100</v>
      </c>
      <c r="E447" s="23">
        <v>25</v>
      </c>
      <c r="F447" s="23">
        <v>25</v>
      </c>
      <c r="G447" s="23">
        <v>25</v>
      </c>
      <c r="H447" s="23">
        <v>25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</row>
    <row r="448" spans="1:13" ht="30" customHeight="1" x14ac:dyDescent="0.25">
      <c r="A448" s="4"/>
      <c r="B448" s="21" t="s">
        <v>54</v>
      </c>
      <c r="C448" s="22" t="s">
        <v>55</v>
      </c>
      <c r="D448" s="23">
        <v>800</v>
      </c>
      <c r="E448" s="23">
        <v>800</v>
      </c>
      <c r="F448" s="23">
        <v>0</v>
      </c>
      <c r="G448" s="23">
        <v>0</v>
      </c>
      <c r="H448" s="23">
        <v>0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</row>
    <row r="449" spans="1:13" ht="30" customHeight="1" x14ac:dyDescent="0.25">
      <c r="A449" s="4"/>
      <c r="B449" s="21" t="s">
        <v>113</v>
      </c>
      <c r="C449" s="22" t="s">
        <v>114</v>
      </c>
      <c r="D449" s="23">
        <v>300</v>
      </c>
      <c r="E449" s="23">
        <v>300</v>
      </c>
      <c r="F449" s="23">
        <v>0</v>
      </c>
      <c r="G449" s="23">
        <v>0</v>
      </c>
      <c r="H449" s="23">
        <v>0</v>
      </c>
      <c r="I449" s="2">
        <v>300</v>
      </c>
      <c r="J449" s="2">
        <v>300</v>
      </c>
      <c r="K449" s="2">
        <v>0</v>
      </c>
      <c r="L449" s="2">
        <v>0</v>
      </c>
      <c r="M449" s="2">
        <v>0</v>
      </c>
    </row>
    <row r="450" spans="1:13" ht="30" customHeight="1" x14ac:dyDescent="0.25">
      <c r="A450" s="4"/>
      <c r="B450" s="21" t="s">
        <v>117</v>
      </c>
      <c r="C450" s="22" t="s">
        <v>118</v>
      </c>
      <c r="D450" s="23">
        <v>300</v>
      </c>
      <c r="E450" s="23">
        <v>300</v>
      </c>
      <c r="F450" s="23">
        <v>0</v>
      </c>
      <c r="G450" s="23">
        <v>0</v>
      </c>
      <c r="H450" s="23">
        <v>0</v>
      </c>
      <c r="I450" s="2">
        <v>0</v>
      </c>
      <c r="J450" s="2">
        <v>0</v>
      </c>
      <c r="K450" s="2">
        <v>0</v>
      </c>
      <c r="L450" s="2">
        <v>0</v>
      </c>
      <c r="M450" s="2">
        <v>0</v>
      </c>
    </row>
    <row r="451" spans="1:13" ht="30" customHeight="1" x14ac:dyDescent="0.25">
      <c r="A451" s="4"/>
      <c r="B451" s="24" t="s">
        <v>64</v>
      </c>
      <c r="C451" s="24"/>
      <c r="D451" s="23">
        <f>SUM(I433:I450)</f>
        <v>621058</v>
      </c>
      <c r="E451" s="23">
        <f>SUM(J433:J450)</f>
        <v>144069</v>
      </c>
      <c r="F451" s="23">
        <f>SUM(K433:K450)</f>
        <v>158696</v>
      </c>
      <c r="G451" s="23">
        <f>SUM(L433:L450)</f>
        <v>158696</v>
      </c>
      <c r="H451" s="23">
        <f>SUM(M433:M450)</f>
        <v>159597</v>
      </c>
    </row>
    <row r="452" spans="1:13" ht="30" customHeight="1" x14ac:dyDescent="0.25">
      <c r="A452" s="4"/>
      <c r="B452" s="25"/>
      <c r="C452" s="26"/>
      <c r="D452" s="27"/>
      <c r="E452" s="27"/>
      <c r="F452" s="27"/>
      <c r="G452" s="27"/>
    </row>
    <row r="453" spans="1:13" ht="30" customHeight="1" x14ac:dyDescent="0.25">
      <c r="A453" s="4"/>
      <c r="B453" s="24" t="s">
        <v>163</v>
      </c>
      <c r="C453" s="24"/>
      <c r="D453" s="23">
        <f>SUM(D451)</f>
        <v>621058</v>
      </c>
      <c r="E453" s="23">
        <f>SUM(E451)</f>
        <v>144069</v>
      </c>
      <c r="F453" s="23">
        <f>SUM(F451)</f>
        <v>158696</v>
      </c>
      <c r="G453" s="23">
        <f>SUM(G451)</f>
        <v>158696</v>
      </c>
      <c r="H453" s="23">
        <f>SUM(H451)</f>
        <v>159597</v>
      </c>
    </row>
    <row r="454" spans="1:13" ht="30" customHeight="1" x14ac:dyDescent="0.25">
      <c r="A454" s="4"/>
      <c r="B454" s="25"/>
      <c r="C454" s="26"/>
      <c r="D454" s="27"/>
      <c r="E454" s="27"/>
      <c r="F454" s="27"/>
      <c r="G454" s="27"/>
    </row>
    <row r="455" spans="1:13" ht="30" customHeight="1" x14ac:dyDescent="0.25">
      <c r="A455" s="4"/>
      <c r="B455" s="24" t="s">
        <v>164</v>
      </c>
      <c r="C455" s="24"/>
      <c r="D455" s="23">
        <f>SUM(D429,D453)</f>
        <v>667058</v>
      </c>
      <c r="E455" s="23">
        <f>SUM(E429,E453)</f>
        <v>155069</v>
      </c>
      <c r="F455" s="23">
        <f>SUM(F429,F453)</f>
        <v>173696</v>
      </c>
      <c r="G455" s="23">
        <f>SUM(G429,G453)</f>
        <v>169196</v>
      </c>
      <c r="H455" s="23">
        <f>SUM(H429,H453)</f>
        <v>169097</v>
      </c>
    </row>
    <row r="456" spans="1:13" ht="30" customHeight="1" x14ac:dyDescent="0.25">
      <c r="A456" s="4"/>
      <c r="B456" s="25"/>
      <c r="C456" s="26"/>
      <c r="D456" s="27"/>
      <c r="E456" s="27"/>
      <c r="F456" s="27"/>
      <c r="G456" s="27"/>
    </row>
    <row r="457" spans="1:13" ht="30" customHeight="1" x14ac:dyDescent="0.25">
      <c r="A457" s="4"/>
      <c r="B457" s="24" t="s">
        <v>165</v>
      </c>
      <c r="C457" s="24"/>
      <c r="D457" s="23">
        <f>SUM(D418,D455)</f>
        <v>3755253</v>
      </c>
      <c r="E457" s="23">
        <f>SUM(E418,E455)</f>
        <v>1995445</v>
      </c>
      <c r="F457" s="23">
        <f>SUM(F418,F455)</f>
        <v>724106</v>
      </c>
      <c r="G457" s="23">
        <f>SUM(G418,G455)</f>
        <v>669605</v>
      </c>
      <c r="H457" s="23">
        <f>SUM(H418,H455)</f>
        <v>366097</v>
      </c>
    </row>
    <row r="458" spans="1:13" ht="30" customHeight="1" x14ac:dyDescent="0.25">
      <c r="A458" s="4"/>
      <c r="B458" s="25"/>
      <c r="C458" s="26"/>
      <c r="D458" s="27"/>
      <c r="E458" s="27"/>
      <c r="F458" s="27"/>
      <c r="G458" s="27"/>
    </row>
    <row r="459" spans="1:13" ht="30" customHeight="1" x14ac:dyDescent="0.25">
      <c r="A459" s="4"/>
      <c r="B459" s="25"/>
      <c r="C459" s="26"/>
      <c r="D459" s="27"/>
      <c r="E459" s="27"/>
      <c r="F459" s="27"/>
      <c r="G459" s="27"/>
    </row>
    <row r="460" spans="1:13" ht="30" customHeight="1" x14ac:dyDescent="0.25">
      <c r="A460" s="4"/>
      <c r="B460" s="17" t="s">
        <v>166</v>
      </c>
      <c r="C460" s="17"/>
      <c r="D460" s="17"/>
      <c r="E460" s="17"/>
      <c r="F460" s="17"/>
      <c r="G460" s="17"/>
      <c r="H460" s="17"/>
    </row>
    <row r="461" spans="1:13" ht="30" customHeight="1" x14ac:dyDescent="0.25">
      <c r="A461" s="4"/>
      <c r="B461" s="18" t="s">
        <v>167</v>
      </c>
      <c r="C461" s="18"/>
      <c r="D461" s="18"/>
      <c r="E461" s="18"/>
      <c r="F461" s="18"/>
      <c r="G461" s="18"/>
      <c r="H461" s="18"/>
    </row>
    <row r="462" spans="1:13" ht="30" customHeight="1" x14ac:dyDescent="0.25">
      <c r="A462" s="4"/>
      <c r="B462" s="19" t="s">
        <v>168</v>
      </c>
      <c r="C462" s="19"/>
      <c r="D462" s="19"/>
      <c r="E462" s="19"/>
      <c r="F462" s="19"/>
      <c r="G462" s="19"/>
      <c r="H462" s="19"/>
    </row>
    <row r="463" spans="1:13" ht="30" customHeight="1" x14ac:dyDescent="0.25">
      <c r="A463" s="4"/>
      <c r="B463" s="20" t="s">
        <v>11</v>
      </c>
      <c r="C463" s="20"/>
      <c r="D463" s="20"/>
      <c r="E463" s="20"/>
      <c r="F463" s="20"/>
      <c r="G463" s="20"/>
      <c r="H463" s="20"/>
    </row>
    <row r="464" spans="1:13" ht="30" customHeight="1" x14ac:dyDescent="0.25">
      <c r="A464" s="4"/>
      <c r="B464" s="21" t="s">
        <v>36</v>
      </c>
      <c r="C464" s="22" t="s">
        <v>37</v>
      </c>
      <c r="D464" s="23">
        <v>21000</v>
      </c>
      <c r="E464" s="23">
        <v>21000</v>
      </c>
      <c r="F464" s="23">
        <v>0</v>
      </c>
      <c r="G464" s="23">
        <v>0</v>
      </c>
      <c r="H464" s="23">
        <v>0</v>
      </c>
      <c r="I464" s="2">
        <v>21000</v>
      </c>
      <c r="J464" s="2">
        <v>21000</v>
      </c>
      <c r="K464" s="2">
        <v>0</v>
      </c>
      <c r="L464" s="2">
        <v>0</v>
      </c>
      <c r="M464" s="2">
        <v>0</v>
      </c>
    </row>
    <row r="465" spans="1:13" ht="30" customHeight="1" x14ac:dyDescent="0.25">
      <c r="A465" s="4"/>
      <c r="B465" s="21" t="s">
        <v>38</v>
      </c>
      <c r="C465" s="22" t="s">
        <v>39</v>
      </c>
      <c r="D465" s="23">
        <v>2000</v>
      </c>
      <c r="E465" s="23">
        <v>2000</v>
      </c>
      <c r="F465" s="23">
        <v>0</v>
      </c>
      <c r="G465" s="23">
        <v>0</v>
      </c>
      <c r="H465" s="23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</row>
    <row r="466" spans="1:13" ht="30" customHeight="1" x14ac:dyDescent="0.25">
      <c r="A466" s="4"/>
      <c r="B466" s="21" t="s">
        <v>42</v>
      </c>
      <c r="C466" s="22" t="s">
        <v>43</v>
      </c>
      <c r="D466" s="23">
        <v>8000</v>
      </c>
      <c r="E466" s="23">
        <v>8000</v>
      </c>
      <c r="F466" s="23">
        <v>0</v>
      </c>
      <c r="G466" s="23">
        <v>0</v>
      </c>
      <c r="H466" s="23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</row>
    <row r="467" spans="1:13" ht="30" customHeight="1" x14ac:dyDescent="0.25">
      <c r="A467" s="4"/>
      <c r="B467" s="21" t="s">
        <v>44</v>
      </c>
      <c r="C467" s="22" t="s">
        <v>45</v>
      </c>
      <c r="D467" s="23">
        <v>11000</v>
      </c>
      <c r="E467" s="23">
        <v>11000</v>
      </c>
      <c r="F467" s="23">
        <v>0</v>
      </c>
      <c r="G467" s="23">
        <v>0</v>
      </c>
      <c r="H467" s="23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</row>
    <row r="468" spans="1:13" ht="30" customHeight="1" x14ac:dyDescent="0.25">
      <c r="A468" s="4"/>
      <c r="B468" s="24" t="s">
        <v>64</v>
      </c>
      <c r="C468" s="24"/>
      <c r="D468" s="23">
        <f>SUM(I464:I467)</f>
        <v>21000</v>
      </c>
      <c r="E468" s="23">
        <f>SUM(J464:J467)</f>
        <v>21000</v>
      </c>
      <c r="F468" s="23">
        <f>SUM(K464:K467)</f>
        <v>0</v>
      </c>
      <c r="G468" s="23">
        <f>SUM(L464:L467)</f>
        <v>0</v>
      </c>
      <c r="H468" s="23">
        <f>SUM(M464:M467)</f>
        <v>0</v>
      </c>
    </row>
    <row r="469" spans="1:13" ht="30" customHeight="1" x14ac:dyDescent="0.25">
      <c r="A469" s="4"/>
      <c r="B469" s="25"/>
      <c r="C469" s="26"/>
      <c r="D469" s="27"/>
      <c r="E469" s="27"/>
      <c r="F469" s="27"/>
      <c r="G469" s="27"/>
    </row>
    <row r="470" spans="1:13" ht="30" customHeight="1" x14ac:dyDescent="0.25">
      <c r="A470" s="4"/>
      <c r="B470" s="24" t="s">
        <v>169</v>
      </c>
      <c r="C470" s="24"/>
      <c r="D470" s="23">
        <f>SUM(D468)</f>
        <v>21000</v>
      </c>
      <c r="E470" s="23">
        <f>SUM(E468)</f>
        <v>21000</v>
      </c>
      <c r="F470" s="23">
        <f>SUM(F468)</f>
        <v>0</v>
      </c>
      <c r="G470" s="23">
        <f>SUM(G468)</f>
        <v>0</v>
      </c>
      <c r="H470" s="23">
        <f>SUM(H468)</f>
        <v>0</v>
      </c>
    </row>
    <row r="471" spans="1:13" ht="30" customHeight="1" x14ac:dyDescent="0.25">
      <c r="A471" s="4"/>
      <c r="B471" s="25"/>
      <c r="C471" s="26"/>
      <c r="D471" s="27"/>
      <c r="E471" s="27"/>
      <c r="F471" s="27"/>
      <c r="G471" s="27"/>
    </row>
    <row r="472" spans="1:13" ht="30" customHeight="1" x14ac:dyDescent="0.25">
      <c r="A472" s="4"/>
      <c r="B472" s="19" t="s">
        <v>170</v>
      </c>
      <c r="C472" s="19"/>
      <c r="D472" s="19"/>
      <c r="E472" s="19"/>
      <c r="F472" s="19"/>
      <c r="G472" s="19"/>
      <c r="H472" s="19"/>
    </row>
    <row r="473" spans="1:13" ht="30" customHeight="1" x14ac:dyDescent="0.25">
      <c r="A473" s="4"/>
      <c r="B473" s="20" t="s">
        <v>11</v>
      </c>
      <c r="C473" s="20"/>
      <c r="D473" s="20"/>
      <c r="E473" s="20"/>
      <c r="F473" s="20"/>
      <c r="G473" s="20"/>
      <c r="H473" s="20"/>
    </row>
    <row r="474" spans="1:13" ht="30" customHeight="1" x14ac:dyDescent="0.25">
      <c r="A474" s="4"/>
      <c r="B474" s="21" t="s">
        <v>12</v>
      </c>
      <c r="C474" s="22" t="s">
        <v>13</v>
      </c>
      <c r="D474" s="23">
        <v>36400</v>
      </c>
      <c r="E474" s="23">
        <v>12133</v>
      </c>
      <c r="F474" s="23">
        <v>12133</v>
      </c>
      <c r="G474" s="23">
        <v>6067</v>
      </c>
      <c r="H474" s="23">
        <v>6067</v>
      </c>
      <c r="I474" s="2">
        <v>36400</v>
      </c>
      <c r="J474" s="2">
        <v>12133</v>
      </c>
      <c r="K474" s="2">
        <v>12133</v>
      </c>
      <c r="L474" s="2">
        <v>6067</v>
      </c>
      <c r="M474" s="2">
        <v>6067</v>
      </c>
    </row>
    <row r="475" spans="1:13" ht="30" customHeight="1" x14ac:dyDescent="0.25">
      <c r="A475" s="4"/>
      <c r="B475" s="21" t="s">
        <v>14</v>
      </c>
      <c r="C475" s="22" t="s">
        <v>15</v>
      </c>
      <c r="D475" s="23">
        <v>36400</v>
      </c>
      <c r="E475" s="23">
        <v>12133</v>
      </c>
      <c r="F475" s="23">
        <v>12133</v>
      </c>
      <c r="G475" s="23">
        <v>6067</v>
      </c>
      <c r="H475" s="23">
        <v>6067</v>
      </c>
      <c r="I475" s="2">
        <v>0</v>
      </c>
      <c r="J475" s="2">
        <v>0</v>
      </c>
      <c r="K475" s="2">
        <v>0</v>
      </c>
      <c r="L475" s="2">
        <v>0</v>
      </c>
      <c r="M475" s="2">
        <v>0</v>
      </c>
    </row>
    <row r="476" spans="1:13" ht="30" customHeight="1" x14ac:dyDescent="0.25">
      <c r="A476" s="4"/>
      <c r="B476" s="21" t="s">
        <v>28</v>
      </c>
      <c r="C476" s="22" t="s">
        <v>29</v>
      </c>
      <c r="D476" s="23">
        <v>10050</v>
      </c>
      <c r="E476" s="23">
        <v>2512</v>
      </c>
      <c r="F476" s="23">
        <v>2512</v>
      </c>
      <c r="G476" s="23">
        <v>2513</v>
      </c>
      <c r="H476" s="23">
        <v>2513</v>
      </c>
      <c r="I476" s="2">
        <v>10050</v>
      </c>
      <c r="J476" s="2">
        <v>2512</v>
      </c>
      <c r="K476" s="2">
        <v>2512</v>
      </c>
      <c r="L476" s="2">
        <v>2513</v>
      </c>
      <c r="M476" s="2">
        <v>2513</v>
      </c>
    </row>
    <row r="477" spans="1:13" ht="30" customHeight="1" x14ac:dyDescent="0.25">
      <c r="A477" s="4"/>
      <c r="B477" s="21" t="s">
        <v>30</v>
      </c>
      <c r="C477" s="22" t="s">
        <v>31</v>
      </c>
      <c r="D477" s="23">
        <v>7280</v>
      </c>
      <c r="E477" s="23">
        <v>1820</v>
      </c>
      <c r="F477" s="23">
        <v>1820</v>
      </c>
      <c r="G477" s="23">
        <v>1820</v>
      </c>
      <c r="H477" s="23">
        <v>1820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</row>
    <row r="478" spans="1:13" ht="30" customHeight="1" x14ac:dyDescent="0.25">
      <c r="A478" s="4"/>
      <c r="B478" s="21" t="s">
        <v>32</v>
      </c>
      <c r="C478" s="22" t="s">
        <v>33</v>
      </c>
      <c r="D478" s="23">
        <v>1750</v>
      </c>
      <c r="E478" s="23">
        <v>437</v>
      </c>
      <c r="F478" s="23">
        <v>437</v>
      </c>
      <c r="G478" s="23">
        <v>438</v>
      </c>
      <c r="H478" s="23">
        <v>438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</row>
    <row r="479" spans="1:13" ht="30" customHeight="1" x14ac:dyDescent="0.25">
      <c r="A479" s="4"/>
      <c r="B479" s="21" t="s">
        <v>34</v>
      </c>
      <c r="C479" s="22" t="s">
        <v>35</v>
      </c>
      <c r="D479" s="23">
        <v>1020</v>
      </c>
      <c r="E479" s="23">
        <v>255</v>
      </c>
      <c r="F479" s="23">
        <v>255</v>
      </c>
      <c r="G479" s="23">
        <v>255</v>
      </c>
      <c r="H479" s="23">
        <v>255</v>
      </c>
      <c r="I479" s="2">
        <v>0</v>
      </c>
      <c r="J479" s="2">
        <v>0</v>
      </c>
      <c r="K479" s="2">
        <v>0</v>
      </c>
      <c r="L479" s="2">
        <v>0</v>
      </c>
      <c r="M479" s="2">
        <v>0</v>
      </c>
    </row>
    <row r="480" spans="1:13" ht="30" customHeight="1" x14ac:dyDescent="0.25">
      <c r="A480" s="4"/>
      <c r="B480" s="21" t="s">
        <v>36</v>
      </c>
      <c r="C480" s="22" t="s">
        <v>37</v>
      </c>
      <c r="D480" s="23">
        <v>23869</v>
      </c>
      <c r="E480" s="23">
        <v>8494</v>
      </c>
      <c r="F480" s="23">
        <v>5125</v>
      </c>
      <c r="G480" s="23">
        <v>5125</v>
      </c>
      <c r="H480" s="23">
        <v>5125</v>
      </c>
      <c r="I480" s="2">
        <v>23869</v>
      </c>
      <c r="J480" s="2">
        <v>8494</v>
      </c>
      <c r="K480" s="2">
        <v>5125</v>
      </c>
      <c r="L480" s="2">
        <v>5125</v>
      </c>
      <c r="M480" s="2">
        <v>5125</v>
      </c>
    </row>
    <row r="481" spans="1:13" ht="30" customHeight="1" x14ac:dyDescent="0.25">
      <c r="A481" s="4"/>
      <c r="B481" s="21" t="s">
        <v>42</v>
      </c>
      <c r="C481" s="22" t="s">
        <v>43</v>
      </c>
      <c r="D481" s="23">
        <v>5369</v>
      </c>
      <c r="E481" s="23">
        <v>3494</v>
      </c>
      <c r="F481" s="23">
        <v>625</v>
      </c>
      <c r="G481" s="23">
        <v>625</v>
      </c>
      <c r="H481" s="23">
        <v>625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</row>
    <row r="482" spans="1:13" ht="30" customHeight="1" x14ac:dyDescent="0.25">
      <c r="A482" s="4"/>
      <c r="B482" s="21" t="s">
        <v>44</v>
      </c>
      <c r="C482" s="22" t="s">
        <v>45</v>
      </c>
      <c r="D482" s="23">
        <v>9000</v>
      </c>
      <c r="E482" s="23">
        <v>3000</v>
      </c>
      <c r="F482" s="23">
        <v>2000</v>
      </c>
      <c r="G482" s="23">
        <v>2000</v>
      </c>
      <c r="H482" s="23">
        <v>2000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</row>
    <row r="483" spans="1:13" ht="30" customHeight="1" x14ac:dyDescent="0.25">
      <c r="A483" s="4"/>
      <c r="B483" s="21" t="s">
        <v>46</v>
      </c>
      <c r="C483" s="22" t="s">
        <v>47</v>
      </c>
      <c r="D483" s="23">
        <v>9500</v>
      </c>
      <c r="E483" s="23">
        <v>2000</v>
      </c>
      <c r="F483" s="23">
        <v>2500</v>
      </c>
      <c r="G483" s="23">
        <v>2500</v>
      </c>
      <c r="H483" s="23">
        <v>2500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</row>
    <row r="484" spans="1:13" ht="30" customHeight="1" x14ac:dyDescent="0.25">
      <c r="A484" s="4"/>
      <c r="B484" s="24" t="s">
        <v>64</v>
      </c>
      <c r="C484" s="24"/>
      <c r="D484" s="23">
        <f>SUM(I474:I483)</f>
        <v>70319</v>
      </c>
      <c r="E484" s="23">
        <f>SUM(J474:J483)</f>
        <v>23139</v>
      </c>
      <c r="F484" s="23">
        <f>SUM(K474:K483)</f>
        <v>19770</v>
      </c>
      <c r="G484" s="23">
        <f>SUM(L474:L483)</f>
        <v>13705</v>
      </c>
      <c r="H484" s="23">
        <f>SUM(M474:M483)</f>
        <v>13705</v>
      </c>
    </row>
    <row r="485" spans="1:13" ht="30" customHeight="1" x14ac:dyDescent="0.25">
      <c r="A485" s="4"/>
      <c r="B485" s="25"/>
      <c r="C485" s="26"/>
      <c r="D485" s="27"/>
      <c r="E485" s="27"/>
      <c r="F485" s="27"/>
      <c r="G485" s="27"/>
    </row>
    <row r="486" spans="1:13" ht="30" customHeight="1" x14ac:dyDescent="0.25">
      <c r="A486" s="4"/>
      <c r="B486" s="24" t="s">
        <v>171</v>
      </c>
      <c r="C486" s="24"/>
      <c r="D486" s="23">
        <f>SUM(D484)</f>
        <v>70319</v>
      </c>
      <c r="E486" s="23">
        <f>SUM(E484)</f>
        <v>23139</v>
      </c>
      <c r="F486" s="23">
        <f>SUM(F484)</f>
        <v>19770</v>
      </c>
      <c r="G486" s="23">
        <f>SUM(G484)</f>
        <v>13705</v>
      </c>
      <c r="H486" s="23">
        <f>SUM(H484)</f>
        <v>13705</v>
      </c>
    </row>
    <row r="487" spans="1:13" ht="30" customHeight="1" x14ac:dyDescent="0.25">
      <c r="A487" s="4"/>
      <c r="B487" s="25"/>
      <c r="C487" s="26"/>
      <c r="D487" s="27"/>
      <c r="E487" s="27"/>
      <c r="F487" s="27"/>
      <c r="G487" s="27"/>
    </row>
    <row r="488" spans="1:13" ht="30" customHeight="1" x14ac:dyDescent="0.25">
      <c r="A488" s="4"/>
      <c r="B488" s="24" t="s">
        <v>172</v>
      </c>
      <c r="C488" s="24"/>
      <c r="D488" s="23">
        <f>SUM(D470,D486)</f>
        <v>91319</v>
      </c>
      <c r="E488" s="23">
        <f>SUM(E470,E486)</f>
        <v>44139</v>
      </c>
      <c r="F488" s="23">
        <f>SUM(F470,F486)</f>
        <v>19770</v>
      </c>
      <c r="G488" s="23">
        <f>SUM(G470,G486)</f>
        <v>13705</v>
      </c>
      <c r="H488" s="23">
        <f>SUM(H470,H486)</f>
        <v>13705</v>
      </c>
    </row>
    <row r="489" spans="1:13" ht="30" customHeight="1" x14ac:dyDescent="0.25">
      <c r="A489" s="4"/>
      <c r="B489" s="25"/>
      <c r="C489" s="26"/>
      <c r="D489" s="27"/>
      <c r="E489" s="27"/>
      <c r="F489" s="27"/>
      <c r="G489" s="27"/>
    </row>
    <row r="490" spans="1:13" ht="30" customHeight="1" x14ac:dyDescent="0.25">
      <c r="A490" s="4"/>
      <c r="B490" s="18" t="s">
        <v>173</v>
      </c>
      <c r="C490" s="18"/>
      <c r="D490" s="18"/>
      <c r="E490" s="18"/>
      <c r="F490" s="18"/>
      <c r="G490" s="18"/>
      <c r="H490" s="18"/>
    </row>
    <row r="491" spans="1:13" ht="30" customHeight="1" x14ac:dyDescent="0.25">
      <c r="A491" s="4"/>
      <c r="B491" s="19" t="s">
        <v>174</v>
      </c>
      <c r="C491" s="19"/>
      <c r="D491" s="19"/>
      <c r="E491" s="19"/>
      <c r="F491" s="19"/>
      <c r="G491" s="19"/>
      <c r="H491" s="19"/>
    </row>
    <row r="492" spans="1:13" ht="30" customHeight="1" x14ac:dyDescent="0.25">
      <c r="A492" s="4"/>
      <c r="B492" s="20" t="s">
        <v>65</v>
      </c>
      <c r="C492" s="20"/>
      <c r="D492" s="20"/>
      <c r="E492" s="20"/>
      <c r="F492" s="20"/>
      <c r="G492" s="20"/>
      <c r="H492" s="20"/>
    </row>
    <row r="493" spans="1:13" ht="30" customHeight="1" x14ac:dyDescent="0.25">
      <c r="A493" s="4"/>
      <c r="B493" s="21" t="s">
        <v>175</v>
      </c>
      <c r="C493" s="22" t="s">
        <v>176</v>
      </c>
      <c r="D493" s="23">
        <v>301392</v>
      </c>
      <c r="E493" s="23">
        <v>90418</v>
      </c>
      <c r="F493" s="23">
        <v>75348</v>
      </c>
      <c r="G493" s="23">
        <v>60278</v>
      </c>
      <c r="H493" s="23">
        <v>75348</v>
      </c>
      <c r="I493" s="2">
        <v>301392</v>
      </c>
      <c r="J493" s="2">
        <v>90418</v>
      </c>
      <c r="K493" s="2">
        <v>75348</v>
      </c>
      <c r="L493" s="2">
        <v>60278</v>
      </c>
      <c r="M493" s="2">
        <v>75348</v>
      </c>
    </row>
    <row r="494" spans="1:13" ht="30" customHeight="1" x14ac:dyDescent="0.25">
      <c r="A494" s="4"/>
      <c r="B494" s="24" t="s">
        <v>68</v>
      </c>
      <c r="C494" s="24"/>
      <c r="D494" s="23">
        <f>SUM(I493)</f>
        <v>301392</v>
      </c>
      <c r="E494" s="23">
        <f>SUM(J493)</f>
        <v>90418</v>
      </c>
      <c r="F494" s="23">
        <f>SUM(K493)</f>
        <v>75348</v>
      </c>
      <c r="G494" s="23">
        <f>SUM(L493)</f>
        <v>60278</v>
      </c>
      <c r="H494" s="23">
        <f>SUM(M493)</f>
        <v>75348</v>
      </c>
    </row>
    <row r="495" spans="1:13" ht="30" customHeight="1" x14ac:dyDescent="0.25">
      <c r="A495" s="4"/>
      <c r="B495" s="20" t="s">
        <v>69</v>
      </c>
      <c r="C495" s="20"/>
      <c r="D495" s="20"/>
      <c r="E495" s="20"/>
      <c r="F495" s="20"/>
      <c r="G495" s="20"/>
      <c r="H495" s="20"/>
    </row>
    <row r="496" spans="1:13" ht="30" customHeight="1" x14ac:dyDescent="0.25">
      <c r="A496" s="4"/>
      <c r="B496" s="21" t="s">
        <v>89</v>
      </c>
      <c r="C496" s="22" t="s">
        <v>90</v>
      </c>
      <c r="D496" s="23">
        <v>243300</v>
      </c>
      <c r="E496" s="23">
        <v>243300</v>
      </c>
      <c r="F496" s="23">
        <v>0</v>
      </c>
      <c r="G496" s="23">
        <v>0</v>
      </c>
      <c r="H496" s="23">
        <v>0</v>
      </c>
      <c r="I496" s="2">
        <v>243300</v>
      </c>
      <c r="J496" s="2">
        <v>243300</v>
      </c>
      <c r="K496" s="2">
        <v>0</v>
      </c>
      <c r="L496" s="2">
        <v>0</v>
      </c>
      <c r="M496" s="2">
        <v>0</v>
      </c>
    </row>
    <row r="497" spans="1:13" ht="30" customHeight="1" x14ac:dyDescent="0.25">
      <c r="A497" s="4"/>
      <c r="B497" s="24" t="s">
        <v>74</v>
      </c>
      <c r="C497" s="24"/>
      <c r="D497" s="23">
        <f>SUM(I496)</f>
        <v>243300</v>
      </c>
      <c r="E497" s="23">
        <f>SUM(J496)</f>
        <v>243300</v>
      </c>
      <c r="F497" s="23">
        <f>SUM(K496)</f>
        <v>0</v>
      </c>
      <c r="G497" s="23">
        <f>SUM(L496)</f>
        <v>0</v>
      </c>
      <c r="H497" s="23">
        <f>SUM(M496)</f>
        <v>0</v>
      </c>
    </row>
    <row r="498" spans="1:13" ht="30" customHeight="1" x14ac:dyDescent="0.25">
      <c r="A498" s="4"/>
      <c r="B498" s="25"/>
      <c r="C498" s="26"/>
      <c r="D498" s="27"/>
      <c r="E498" s="27"/>
      <c r="F498" s="27"/>
      <c r="G498" s="27"/>
    </row>
    <row r="499" spans="1:13" ht="30" customHeight="1" x14ac:dyDescent="0.25">
      <c r="A499" s="4"/>
      <c r="B499" s="24" t="s">
        <v>177</v>
      </c>
      <c r="C499" s="24"/>
      <c r="D499" s="23">
        <f>SUM(D494,D497)</f>
        <v>544692</v>
      </c>
      <c r="E499" s="23">
        <f>SUM(E494,E497)</f>
        <v>333718</v>
      </c>
      <c r="F499" s="23">
        <f>SUM(F494,F497)</f>
        <v>75348</v>
      </c>
      <c r="G499" s="23">
        <f>SUM(G494,G497)</f>
        <v>60278</v>
      </c>
      <c r="H499" s="23">
        <f>SUM(H494,H497)</f>
        <v>75348</v>
      </c>
    </row>
    <row r="500" spans="1:13" ht="30" customHeight="1" x14ac:dyDescent="0.25">
      <c r="A500" s="4"/>
      <c r="B500" s="25"/>
      <c r="C500" s="26"/>
      <c r="D500" s="27"/>
      <c r="E500" s="27"/>
      <c r="F500" s="27"/>
      <c r="G500" s="27"/>
    </row>
    <row r="501" spans="1:13" ht="30" customHeight="1" x14ac:dyDescent="0.25">
      <c r="A501" s="4"/>
      <c r="B501" s="24" t="s">
        <v>178</v>
      </c>
      <c r="C501" s="24"/>
      <c r="D501" s="23">
        <f>SUM(D499)</f>
        <v>544692</v>
      </c>
      <c r="E501" s="23">
        <f>SUM(E499)</f>
        <v>333718</v>
      </c>
      <c r="F501" s="23">
        <f>SUM(F499)</f>
        <v>75348</v>
      </c>
      <c r="G501" s="23">
        <f>SUM(G499)</f>
        <v>60278</v>
      </c>
      <c r="H501" s="23">
        <f>SUM(H499)</f>
        <v>75348</v>
      </c>
    </row>
    <row r="502" spans="1:13" ht="30" customHeight="1" x14ac:dyDescent="0.25">
      <c r="A502" s="4"/>
      <c r="B502" s="25"/>
      <c r="C502" s="26"/>
      <c r="D502" s="27"/>
      <c r="E502" s="27"/>
      <c r="F502" s="27"/>
      <c r="G502" s="27"/>
    </row>
    <row r="503" spans="1:13" ht="30" customHeight="1" x14ac:dyDescent="0.25">
      <c r="A503" s="4"/>
      <c r="B503" s="24" t="s">
        <v>179</v>
      </c>
      <c r="C503" s="24"/>
      <c r="D503" s="23">
        <f>SUM(D488,D501)</f>
        <v>636011</v>
      </c>
      <c r="E503" s="23">
        <f>SUM(E488,E501)</f>
        <v>377857</v>
      </c>
      <c r="F503" s="23">
        <f>SUM(F488,F501)</f>
        <v>95118</v>
      </c>
      <c r="G503" s="23">
        <f>SUM(G488,G501)</f>
        <v>73983</v>
      </c>
      <c r="H503" s="23">
        <f>SUM(H488,H501)</f>
        <v>89053</v>
      </c>
    </row>
    <row r="504" spans="1:13" ht="30" customHeight="1" x14ac:dyDescent="0.25">
      <c r="A504" s="4"/>
      <c r="B504" s="25"/>
      <c r="C504" s="26"/>
      <c r="D504" s="27"/>
      <c r="E504" s="27"/>
      <c r="F504" s="27"/>
      <c r="G504" s="27"/>
    </row>
    <row r="505" spans="1:13" ht="30" customHeight="1" x14ac:dyDescent="0.25">
      <c r="A505" s="4"/>
      <c r="B505" s="25"/>
      <c r="C505" s="26"/>
      <c r="D505" s="27"/>
      <c r="E505" s="27"/>
      <c r="F505" s="27"/>
      <c r="G505" s="27"/>
    </row>
    <row r="506" spans="1:13" ht="30" customHeight="1" x14ac:dyDescent="0.25">
      <c r="A506" s="4"/>
      <c r="B506" s="17" t="s">
        <v>180</v>
      </c>
      <c r="C506" s="17"/>
      <c r="D506" s="17"/>
      <c r="E506" s="17"/>
      <c r="F506" s="17"/>
      <c r="G506" s="17"/>
      <c r="H506" s="17"/>
    </row>
    <row r="507" spans="1:13" ht="30" customHeight="1" x14ac:dyDescent="0.25">
      <c r="A507" s="4"/>
      <c r="B507" s="18" t="s">
        <v>181</v>
      </c>
      <c r="C507" s="18"/>
      <c r="D507" s="18"/>
      <c r="E507" s="18"/>
      <c r="F507" s="18"/>
      <c r="G507" s="18"/>
      <c r="H507" s="18"/>
    </row>
    <row r="508" spans="1:13" ht="30" customHeight="1" x14ac:dyDescent="0.25">
      <c r="A508" s="4"/>
      <c r="B508" s="19" t="s">
        <v>182</v>
      </c>
      <c r="C508" s="19"/>
      <c r="D508" s="19"/>
      <c r="E508" s="19"/>
      <c r="F508" s="19"/>
      <c r="G508" s="19"/>
      <c r="H508" s="19"/>
    </row>
    <row r="509" spans="1:13" ht="30" customHeight="1" x14ac:dyDescent="0.25">
      <c r="A509" s="4"/>
      <c r="B509" s="20" t="s">
        <v>11</v>
      </c>
      <c r="C509" s="20"/>
      <c r="D509" s="20"/>
      <c r="E509" s="20"/>
      <c r="F509" s="20"/>
      <c r="G509" s="20"/>
      <c r="H509" s="20"/>
    </row>
    <row r="510" spans="1:13" ht="30" customHeight="1" x14ac:dyDescent="0.25">
      <c r="A510" s="4"/>
      <c r="B510" s="21" t="s">
        <v>36</v>
      </c>
      <c r="C510" s="22" t="s">
        <v>37</v>
      </c>
      <c r="D510" s="23">
        <v>244836</v>
      </c>
      <c r="E510" s="23">
        <v>192336</v>
      </c>
      <c r="F510" s="23">
        <v>0</v>
      </c>
      <c r="G510" s="23">
        <v>26250</v>
      </c>
      <c r="H510" s="23">
        <v>26250</v>
      </c>
      <c r="I510" s="2">
        <v>244836</v>
      </c>
      <c r="J510" s="2">
        <v>192336</v>
      </c>
      <c r="K510" s="2">
        <v>0</v>
      </c>
      <c r="L510" s="2">
        <v>26250</v>
      </c>
      <c r="M510" s="2">
        <v>26250</v>
      </c>
    </row>
    <row r="511" spans="1:13" ht="30" customHeight="1" x14ac:dyDescent="0.25">
      <c r="A511" s="4"/>
      <c r="B511" s="21" t="s">
        <v>42</v>
      </c>
      <c r="C511" s="22" t="s">
        <v>43</v>
      </c>
      <c r="D511" s="23">
        <v>4000</v>
      </c>
      <c r="E511" s="23">
        <v>4000</v>
      </c>
      <c r="F511" s="23">
        <v>0</v>
      </c>
      <c r="G511" s="23">
        <v>0</v>
      </c>
      <c r="H511" s="23">
        <v>0</v>
      </c>
      <c r="I511" s="2">
        <v>0</v>
      </c>
      <c r="J511" s="2">
        <v>0</v>
      </c>
      <c r="K511" s="2">
        <v>0</v>
      </c>
      <c r="L511" s="2">
        <v>0</v>
      </c>
      <c r="M511" s="2">
        <v>0</v>
      </c>
    </row>
    <row r="512" spans="1:13" ht="30" customHeight="1" x14ac:dyDescent="0.25">
      <c r="A512" s="4"/>
      <c r="B512" s="21" t="s">
        <v>46</v>
      </c>
      <c r="C512" s="22" t="s">
        <v>47</v>
      </c>
      <c r="D512" s="23">
        <v>231836</v>
      </c>
      <c r="E512" s="23">
        <v>179336</v>
      </c>
      <c r="F512" s="23">
        <v>0</v>
      </c>
      <c r="G512" s="23">
        <v>26250</v>
      </c>
      <c r="H512" s="23">
        <v>26250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</row>
    <row r="513" spans="1:13" ht="30" customHeight="1" x14ac:dyDescent="0.25">
      <c r="A513" s="4"/>
      <c r="B513" s="21" t="s">
        <v>54</v>
      </c>
      <c r="C513" s="22" t="s">
        <v>55</v>
      </c>
      <c r="D513" s="23">
        <v>9000</v>
      </c>
      <c r="E513" s="23">
        <v>9000</v>
      </c>
      <c r="F513" s="23">
        <v>0</v>
      </c>
      <c r="G513" s="23">
        <v>0</v>
      </c>
      <c r="H513" s="23">
        <v>0</v>
      </c>
      <c r="I513" s="2">
        <v>0</v>
      </c>
      <c r="J513" s="2">
        <v>0</v>
      </c>
      <c r="K513" s="2">
        <v>0</v>
      </c>
      <c r="L513" s="2">
        <v>0</v>
      </c>
      <c r="M513" s="2">
        <v>0</v>
      </c>
    </row>
    <row r="514" spans="1:13" ht="30" customHeight="1" x14ac:dyDescent="0.25">
      <c r="A514" s="4"/>
      <c r="B514" s="24" t="s">
        <v>64</v>
      </c>
      <c r="C514" s="24"/>
      <c r="D514" s="23">
        <f>SUM(I510:I513)</f>
        <v>244836</v>
      </c>
      <c r="E514" s="23">
        <f>SUM(J510:J513)</f>
        <v>192336</v>
      </c>
      <c r="F514" s="23">
        <f>SUM(K510:K513)</f>
        <v>0</v>
      </c>
      <c r="G514" s="23">
        <f>SUM(L510:L513)</f>
        <v>26250</v>
      </c>
      <c r="H514" s="23">
        <f>SUM(M510:M513)</f>
        <v>26250</v>
      </c>
    </row>
    <row r="515" spans="1:13" ht="30" customHeight="1" x14ac:dyDescent="0.25">
      <c r="A515" s="4"/>
      <c r="B515" s="20" t="s">
        <v>69</v>
      </c>
      <c r="C515" s="20"/>
      <c r="D515" s="20"/>
      <c r="E515" s="20"/>
      <c r="F515" s="20"/>
      <c r="G515" s="20"/>
      <c r="H515" s="20"/>
    </row>
    <row r="516" spans="1:13" ht="30" customHeight="1" x14ac:dyDescent="0.25">
      <c r="A516" s="4"/>
      <c r="B516" s="21" t="s">
        <v>89</v>
      </c>
      <c r="C516" s="22" t="s">
        <v>90</v>
      </c>
      <c r="D516" s="23">
        <v>320490</v>
      </c>
      <c r="E516" s="23">
        <v>110246</v>
      </c>
      <c r="F516" s="23">
        <v>80122</v>
      </c>
      <c r="G516" s="23">
        <v>80122</v>
      </c>
      <c r="H516" s="23">
        <v>50000</v>
      </c>
      <c r="I516" s="2">
        <v>320490</v>
      </c>
      <c r="J516" s="2">
        <v>110246</v>
      </c>
      <c r="K516" s="2">
        <v>80122</v>
      </c>
      <c r="L516" s="2">
        <v>80122</v>
      </c>
      <c r="M516" s="2">
        <v>50000</v>
      </c>
    </row>
    <row r="517" spans="1:13" ht="30" customHeight="1" x14ac:dyDescent="0.25">
      <c r="A517" s="4"/>
      <c r="B517" s="21" t="s">
        <v>70</v>
      </c>
      <c r="C517" s="22" t="s">
        <v>71</v>
      </c>
      <c r="D517" s="23">
        <v>100000</v>
      </c>
      <c r="E517" s="23">
        <v>25000</v>
      </c>
      <c r="F517" s="23">
        <v>25000</v>
      </c>
      <c r="G517" s="23">
        <v>50000</v>
      </c>
      <c r="H517" s="23">
        <v>0</v>
      </c>
      <c r="I517" s="2">
        <v>100000</v>
      </c>
      <c r="J517" s="2">
        <v>25000</v>
      </c>
      <c r="K517" s="2">
        <v>25000</v>
      </c>
      <c r="L517" s="2">
        <v>50000</v>
      </c>
      <c r="M517" s="2">
        <v>0</v>
      </c>
    </row>
    <row r="518" spans="1:13" ht="30" customHeight="1" x14ac:dyDescent="0.25">
      <c r="A518" s="4"/>
      <c r="B518" s="21" t="s">
        <v>103</v>
      </c>
      <c r="C518" s="22" t="s">
        <v>104</v>
      </c>
      <c r="D518" s="23">
        <v>100000</v>
      </c>
      <c r="E518" s="23">
        <v>25000</v>
      </c>
      <c r="F518" s="23">
        <v>25000</v>
      </c>
      <c r="G518" s="23">
        <v>50000</v>
      </c>
      <c r="H518" s="23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</row>
    <row r="519" spans="1:13" ht="30" customHeight="1" x14ac:dyDescent="0.25">
      <c r="A519" s="4"/>
      <c r="B519" s="24" t="s">
        <v>74</v>
      </c>
      <c r="C519" s="24"/>
      <c r="D519" s="23">
        <f>SUM(I516:I518)</f>
        <v>420490</v>
      </c>
      <c r="E519" s="23">
        <f>SUM(J516:J518)</f>
        <v>135246</v>
      </c>
      <c r="F519" s="23">
        <f>SUM(K516:K518)</f>
        <v>105122</v>
      </c>
      <c r="G519" s="23">
        <f>SUM(L516:L518)</f>
        <v>130122</v>
      </c>
      <c r="H519" s="23">
        <f>SUM(M516:M518)</f>
        <v>50000</v>
      </c>
    </row>
    <row r="520" spans="1:13" ht="30" customHeight="1" x14ac:dyDescent="0.25">
      <c r="A520" s="4"/>
      <c r="B520" s="25"/>
      <c r="C520" s="26"/>
      <c r="D520" s="27"/>
      <c r="E520" s="27"/>
      <c r="F520" s="27"/>
      <c r="G520" s="27"/>
    </row>
    <row r="521" spans="1:13" ht="30" customHeight="1" x14ac:dyDescent="0.25">
      <c r="A521" s="4"/>
      <c r="B521" s="24" t="s">
        <v>183</v>
      </c>
      <c r="C521" s="24"/>
      <c r="D521" s="23">
        <f>SUM(D514,D519)</f>
        <v>665326</v>
      </c>
      <c r="E521" s="23">
        <f>SUM(E514,E519)</f>
        <v>327582</v>
      </c>
      <c r="F521" s="23">
        <f>SUM(F514,F519)</f>
        <v>105122</v>
      </c>
      <c r="G521" s="23">
        <f>SUM(G514,G519)</f>
        <v>156372</v>
      </c>
      <c r="H521" s="23">
        <f>SUM(H514,H519)</f>
        <v>76250</v>
      </c>
    </row>
    <row r="522" spans="1:13" ht="30" customHeight="1" x14ac:dyDescent="0.25">
      <c r="A522" s="4"/>
      <c r="B522" s="25"/>
      <c r="C522" s="26"/>
      <c r="D522" s="27"/>
      <c r="E522" s="27"/>
      <c r="F522" s="27"/>
      <c r="G522" s="27"/>
    </row>
    <row r="523" spans="1:13" ht="30" customHeight="1" x14ac:dyDescent="0.25">
      <c r="A523" s="4"/>
      <c r="B523" s="19" t="s">
        <v>184</v>
      </c>
      <c r="C523" s="19"/>
      <c r="D523" s="19"/>
      <c r="E523" s="19"/>
      <c r="F523" s="19"/>
      <c r="G523" s="19"/>
      <c r="H523" s="19"/>
    </row>
    <row r="524" spans="1:13" ht="30" customHeight="1" x14ac:dyDescent="0.25">
      <c r="A524" s="4"/>
      <c r="B524" s="20" t="s">
        <v>11</v>
      </c>
      <c r="C524" s="20"/>
      <c r="D524" s="20"/>
      <c r="E524" s="20"/>
      <c r="F524" s="20"/>
      <c r="G524" s="20"/>
      <c r="H524" s="20"/>
    </row>
    <row r="525" spans="1:13" ht="30" customHeight="1" x14ac:dyDescent="0.25">
      <c r="A525" s="4"/>
      <c r="B525" s="21" t="s">
        <v>12</v>
      </c>
      <c r="C525" s="22" t="s">
        <v>13</v>
      </c>
      <c r="D525" s="23">
        <v>38000</v>
      </c>
      <c r="E525" s="23">
        <v>9500</v>
      </c>
      <c r="F525" s="23">
        <v>9500</v>
      </c>
      <c r="G525" s="23">
        <v>9500</v>
      </c>
      <c r="H525" s="23">
        <v>9500</v>
      </c>
      <c r="I525" s="2">
        <v>38000</v>
      </c>
      <c r="J525" s="2">
        <v>9500</v>
      </c>
      <c r="K525" s="2">
        <v>9500</v>
      </c>
      <c r="L525" s="2">
        <v>9500</v>
      </c>
      <c r="M525" s="2">
        <v>9500</v>
      </c>
    </row>
    <row r="526" spans="1:13" ht="30" customHeight="1" x14ac:dyDescent="0.25">
      <c r="A526" s="4"/>
      <c r="B526" s="21" t="s">
        <v>14</v>
      </c>
      <c r="C526" s="22" t="s">
        <v>15</v>
      </c>
      <c r="D526" s="23">
        <v>38000</v>
      </c>
      <c r="E526" s="23">
        <v>9500</v>
      </c>
      <c r="F526" s="23">
        <v>9500</v>
      </c>
      <c r="G526" s="23">
        <v>9500</v>
      </c>
      <c r="H526" s="23">
        <v>9500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</row>
    <row r="527" spans="1:13" ht="30" customHeight="1" x14ac:dyDescent="0.25">
      <c r="A527" s="4"/>
      <c r="B527" s="21" t="s">
        <v>28</v>
      </c>
      <c r="C527" s="22" t="s">
        <v>29</v>
      </c>
      <c r="D527" s="23">
        <v>8200</v>
      </c>
      <c r="E527" s="23">
        <v>2050</v>
      </c>
      <c r="F527" s="23">
        <v>2050</v>
      </c>
      <c r="G527" s="23">
        <v>2050</v>
      </c>
      <c r="H527" s="23">
        <v>2050</v>
      </c>
      <c r="I527" s="2">
        <v>8200</v>
      </c>
      <c r="J527" s="2">
        <v>2050</v>
      </c>
      <c r="K527" s="2">
        <v>2050</v>
      </c>
      <c r="L527" s="2">
        <v>2050</v>
      </c>
      <c r="M527" s="2">
        <v>2050</v>
      </c>
    </row>
    <row r="528" spans="1:13" ht="30" customHeight="1" x14ac:dyDescent="0.25">
      <c r="A528" s="4"/>
      <c r="B528" s="21" t="s">
        <v>30</v>
      </c>
      <c r="C528" s="22" t="s">
        <v>31</v>
      </c>
      <c r="D528" s="23">
        <v>5000</v>
      </c>
      <c r="E528" s="23">
        <v>1250</v>
      </c>
      <c r="F528" s="23">
        <v>1250</v>
      </c>
      <c r="G528" s="23">
        <v>1250</v>
      </c>
      <c r="H528" s="23">
        <v>1250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</row>
    <row r="529" spans="1:13" ht="30" customHeight="1" x14ac:dyDescent="0.25">
      <c r="A529" s="4"/>
      <c r="B529" s="21" t="s">
        <v>32</v>
      </c>
      <c r="C529" s="22" t="s">
        <v>33</v>
      </c>
      <c r="D529" s="23">
        <v>2000</v>
      </c>
      <c r="E529" s="23">
        <v>500</v>
      </c>
      <c r="F529" s="23">
        <v>500</v>
      </c>
      <c r="G529" s="23">
        <v>500</v>
      </c>
      <c r="H529" s="23">
        <v>500</v>
      </c>
      <c r="I529" s="2">
        <v>0</v>
      </c>
      <c r="J529" s="2">
        <v>0</v>
      </c>
      <c r="K529" s="2">
        <v>0</v>
      </c>
      <c r="L529" s="2">
        <v>0</v>
      </c>
      <c r="M529" s="2">
        <v>0</v>
      </c>
    </row>
    <row r="530" spans="1:13" ht="30" customHeight="1" x14ac:dyDescent="0.25">
      <c r="A530" s="4"/>
      <c r="B530" s="21" t="s">
        <v>34</v>
      </c>
      <c r="C530" s="22" t="s">
        <v>35</v>
      </c>
      <c r="D530" s="23">
        <v>1200</v>
      </c>
      <c r="E530" s="23">
        <v>300</v>
      </c>
      <c r="F530" s="23">
        <v>300</v>
      </c>
      <c r="G530" s="23">
        <v>300</v>
      </c>
      <c r="H530" s="23">
        <v>300</v>
      </c>
      <c r="I530" s="2">
        <v>0</v>
      </c>
      <c r="J530" s="2">
        <v>0</v>
      </c>
      <c r="K530" s="2">
        <v>0</v>
      </c>
      <c r="L530" s="2">
        <v>0</v>
      </c>
      <c r="M530" s="2">
        <v>0</v>
      </c>
    </row>
    <row r="531" spans="1:13" ht="30" customHeight="1" x14ac:dyDescent="0.25">
      <c r="A531" s="4"/>
      <c r="B531" s="21" t="s">
        <v>36</v>
      </c>
      <c r="C531" s="22" t="s">
        <v>37</v>
      </c>
      <c r="D531" s="23">
        <v>59500</v>
      </c>
      <c r="E531" s="23">
        <v>59500</v>
      </c>
      <c r="F531" s="23">
        <v>0</v>
      </c>
      <c r="G531" s="23">
        <v>0</v>
      </c>
      <c r="H531" s="23">
        <v>0</v>
      </c>
      <c r="I531" s="2">
        <v>59500</v>
      </c>
      <c r="J531" s="2">
        <v>59500</v>
      </c>
      <c r="K531" s="2">
        <v>0</v>
      </c>
      <c r="L531" s="2">
        <v>0</v>
      </c>
      <c r="M531" s="2">
        <v>0</v>
      </c>
    </row>
    <row r="532" spans="1:13" ht="30" customHeight="1" x14ac:dyDescent="0.25">
      <c r="A532" s="4"/>
      <c r="B532" s="21" t="s">
        <v>42</v>
      </c>
      <c r="C532" s="22" t="s">
        <v>43</v>
      </c>
      <c r="D532" s="23">
        <v>6000</v>
      </c>
      <c r="E532" s="23">
        <v>6000</v>
      </c>
      <c r="F532" s="23">
        <v>0</v>
      </c>
      <c r="G532" s="23">
        <v>0</v>
      </c>
      <c r="H532" s="23">
        <v>0</v>
      </c>
      <c r="I532" s="2">
        <v>0</v>
      </c>
      <c r="J532" s="2">
        <v>0</v>
      </c>
      <c r="K532" s="2">
        <v>0</v>
      </c>
      <c r="L532" s="2">
        <v>0</v>
      </c>
      <c r="M532" s="2">
        <v>0</v>
      </c>
    </row>
    <row r="533" spans="1:13" ht="30" customHeight="1" x14ac:dyDescent="0.25">
      <c r="A533" s="4"/>
      <c r="B533" s="21" t="s">
        <v>44</v>
      </c>
      <c r="C533" s="22" t="s">
        <v>45</v>
      </c>
      <c r="D533" s="23">
        <v>45000</v>
      </c>
      <c r="E533" s="23">
        <v>45000</v>
      </c>
      <c r="F533" s="23">
        <v>0</v>
      </c>
      <c r="G533" s="23">
        <v>0</v>
      </c>
      <c r="H533" s="23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</row>
    <row r="534" spans="1:13" ht="30" customHeight="1" x14ac:dyDescent="0.25">
      <c r="A534" s="4"/>
      <c r="B534" s="21" t="s">
        <v>46</v>
      </c>
      <c r="C534" s="22" t="s">
        <v>47</v>
      </c>
      <c r="D534" s="23">
        <v>3000</v>
      </c>
      <c r="E534" s="23">
        <v>3000</v>
      </c>
      <c r="F534" s="23">
        <v>0</v>
      </c>
      <c r="G534" s="23">
        <v>0</v>
      </c>
      <c r="H534" s="23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</row>
    <row r="535" spans="1:13" ht="30" customHeight="1" x14ac:dyDescent="0.25">
      <c r="A535" s="4"/>
      <c r="B535" s="21" t="s">
        <v>48</v>
      </c>
      <c r="C535" s="22" t="s">
        <v>49</v>
      </c>
      <c r="D535" s="23">
        <v>3000</v>
      </c>
      <c r="E535" s="23">
        <v>3000</v>
      </c>
      <c r="F535" s="23">
        <v>0</v>
      </c>
      <c r="G535" s="23">
        <v>0</v>
      </c>
      <c r="H535" s="23">
        <v>0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</row>
    <row r="536" spans="1:13" ht="30" customHeight="1" x14ac:dyDescent="0.25">
      <c r="A536" s="4"/>
      <c r="B536" s="21" t="s">
        <v>50</v>
      </c>
      <c r="C536" s="22" t="s">
        <v>51</v>
      </c>
      <c r="D536" s="23">
        <v>300</v>
      </c>
      <c r="E536" s="23">
        <v>300</v>
      </c>
      <c r="F536" s="23">
        <v>0</v>
      </c>
      <c r="G536" s="23">
        <v>0</v>
      </c>
      <c r="H536" s="23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</row>
    <row r="537" spans="1:13" ht="30" customHeight="1" x14ac:dyDescent="0.25">
      <c r="A537" s="4"/>
      <c r="B537" s="21" t="s">
        <v>54</v>
      </c>
      <c r="C537" s="22" t="s">
        <v>55</v>
      </c>
      <c r="D537" s="23">
        <v>2200</v>
      </c>
      <c r="E537" s="23">
        <v>2200</v>
      </c>
      <c r="F537" s="23">
        <v>0</v>
      </c>
      <c r="G537" s="23">
        <v>0</v>
      </c>
      <c r="H537" s="23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</row>
    <row r="538" spans="1:13" ht="30" customHeight="1" x14ac:dyDescent="0.25">
      <c r="A538" s="4"/>
      <c r="B538" s="21" t="s">
        <v>113</v>
      </c>
      <c r="C538" s="22" t="s">
        <v>114</v>
      </c>
      <c r="D538" s="23">
        <v>1600</v>
      </c>
      <c r="E538" s="23">
        <v>1600</v>
      </c>
      <c r="F538" s="23">
        <v>0</v>
      </c>
      <c r="G538" s="23">
        <v>0</v>
      </c>
      <c r="H538" s="23">
        <v>0</v>
      </c>
      <c r="I538" s="2">
        <v>1600</v>
      </c>
      <c r="J538" s="2">
        <v>1600</v>
      </c>
      <c r="K538" s="2">
        <v>0</v>
      </c>
      <c r="L538" s="2">
        <v>0</v>
      </c>
      <c r="M538" s="2">
        <v>0</v>
      </c>
    </row>
    <row r="539" spans="1:13" ht="30" customHeight="1" x14ac:dyDescent="0.25">
      <c r="A539" s="4"/>
      <c r="B539" s="21" t="s">
        <v>115</v>
      </c>
      <c r="C539" s="22" t="s">
        <v>116</v>
      </c>
      <c r="D539" s="23">
        <v>1000</v>
      </c>
      <c r="E539" s="23">
        <v>1000</v>
      </c>
      <c r="F539" s="23">
        <v>0</v>
      </c>
      <c r="G539" s="23">
        <v>0</v>
      </c>
      <c r="H539" s="23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</row>
    <row r="540" spans="1:13" ht="30" customHeight="1" x14ac:dyDescent="0.25">
      <c r="A540" s="4"/>
      <c r="B540" s="21" t="s">
        <v>117</v>
      </c>
      <c r="C540" s="22" t="s">
        <v>118</v>
      </c>
      <c r="D540" s="23">
        <v>600</v>
      </c>
      <c r="E540" s="23">
        <v>600</v>
      </c>
      <c r="F540" s="23">
        <v>0</v>
      </c>
      <c r="G540" s="23">
        <v>0</v>
      </c>
      <c r="H540" s="23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</row>
    <row r="541" spans="1:13" ht="30" customHeight="1" x14ac:dyDescent="0.25">
      <c r="A541" s="4"/>
      <c r="B541" s="24" t="s">
        <v>64</v>
      </c>
      <c r="C541" s="24"/>
      <c r="D541" s="23">
        <f>SUM(I525:I540)</f>
        <v>107300</v>
      </c>
      <c r="E541" s="23">
        <f>SUM(J525:J540)</f>
        <v>72650</v>
      </c>
      <c r="F541" s="23">
        <f>SUM(K525:K540)</f>
        <v>11550</v>
      </c>
      <c r="G541" s="23">
        <f>SUM(L525:L540)</f>
        <v>11550</v>
      </c>
      <c r="H541" s="23">
        <f>SUM(M525:M540)</f>
        <v>11550</v>
      </c>
    </row>
    <row r="542" spans="1:13" ht="30" customHeight="1" x14ac:dyDescent="0.25">
      <c r="A542" s="4"/>
      <c r="B542" s="25"/>
      <c r="C542" s="26"/>
      <c r="D542" s="27"/>
      <c r="E542" s="27"/>
      <c r="F542" s="27"/>
      <c r="G542" s="27"/>
    </row>
    <row r="543" spans="1:13" ht="30" customHeight="1" x14ac:dyDescent="0.25">
      <c r="A543" s="4"/>
      <c r="B543" s="24" t="s">
        <v>185</v>
      </c>
      <c r="C543" s="24"/>
      <c r="D543" s="23">
        <f>SUM(D541)</f>
        <v>107300</v>
      </c>
      <c r="E543" s="23">
        <f>SUM(E541)</f>
        <v>72650</v>
      </c>
      <c r="F543" s="23">
        <f>SUM(F541)</f>
        <v>11550</v>
      </c>
      <c r="G543" s="23">
        <f>SUM(G541)</f>
        <v>11550</v>
      </c>
      <c r="H543" s="23">
        <f>SUM(H541)</f>
        <v>11550</v>
      </c>
    </row>
    <row r="544" spans="1:13" ht="30" customHeight="1" x14ac:dyDescent="0.25">
      <c r="A544" s="4"/>
      <c r="B544" s="25"/>
      <c r="C544" s="26"/>
      <c r="D544" s="27"/>
      <c r="E544" s="27"/>
      <c r="F544" s="27"/>
      <c r="G544" s="27"/>
    </row>
    <row r="545" spans="1:13" ht="30" customHeight="1" x14ac:dyDescent="0.25">
      <c r="A545" s="4"/>
      <c r="B545" s="24" t="s">
        <v>186</v>
      </c>
      <c r="C545" s="24"/>
      <c r="D545" s="23">
        <f>SUM(D521,D543)</f>
        <v>772626</v>
      </c>
      <c r="E545" s="23">
        <f>SUM(E521,E543)</f>
        <v>400232</v>
      </c>
      <c r="F545" s="23">
        <f>SUM(F521,F543)</f>
        <v>116672</v>
      </c>
      <c r="G545" s="23">
        <f>SUM(G521,G543)</f>
        <v>167922</v>
      </c>
      <c r="H545" s="23">
        <f>SUM(H521,H543)</f>
        <v>87800</v>
      </c>
    </row>
    <row r="546" spans="1:13" ht="30" customHeight="1" x14ac:dyDescent="0.25">
      <c r="A546" s="4"/>
      <c r="B546" s="25"/>
      <c r="C546" s="26"/>
      <c r="D546" s="27"/>
      <c r="E546" s="27"/>
      <c r="F546" s="27"/>
      <c r="G546" s="27"/>
    </row>
    <row r="547" spans="1:13" ht="30" customHeight="1" x14ac:dyDescent="0.25">
      <c r="A547" s="4"/>
      <c r="B547" s="18" t="s">
        <v>187</v>
      </c>
      <c r="C547" s="18"/>
      <c r="D547" s="18"/>
      <c r="E547" s="18"/>
      <c r="F547" s="18"/>
      <c r="G547" s="18"/>
      <c r="H547" s="18"/>
    </row>
    <row r="548" spans="1:13" ht="30" customHeight="1" x14ac:dyDescent="0.25">
      <c r="A548" s="4"/>
      <c r="B548" s="19" t="s">
        <v>188</v>
      </c>
      <c r="C548" s="19"/>
      <c r="D548" s="19"/>
      <c r="E548" s="19"/>
      <c r="F548" s="19"/>
      <c r="G548" s="19"/>
      <c r="H548" s="19"/>
    </row>
    <row r="549" spans="1:13" ht="30" customHeight="1" x14ac:dyDescent="0.25">
      <c r="A549" s="4"/>
      <c r="B549" s="20" t="s">
        <v>11</v>
      </c>
      <c r="C549" s="20"/>
      <c r="D549" s="20"/>
      <c r="E549" s="20"/>
      <c r="F549" s="20"/>
      <c r="G549" s="20"/>
      <c r="H549" s="20"/>
    </row>
    <row r="550" spans="1:13" ht="30" customHeight="1" x14ac:dyDescent="0.25">
      <c r="A550" s="4"/>
      <c r="B550" s="21" t="s">
        <v>36</v>
      </c>
      <c r="C550" s="22" t="s">
        <v>37</v>
      </c>
      <c r="D550" s="23">
        <v>1500</v>
      </c>
      <c r="E550" s="23">
        <v>1500</v>
      </c>
      <c r="F550" s="23">
        <v>0</v>
      </c>
      <c r="G550" s="23">
        <v>0</v>
      </c>
      <c r="H550" s="23">
        <v>0</v>
      </c>
      <c r="I550" s="2">
        <v>1500</v>
      </c>
      <c r="J550" s="2">
        <v>1500</v>
      </c>
      <c r="K550" s="2">
        <v>0</v>
      </c>
      <c r="L550" s="2">
        <v>0</v>
      </c>
      <c r="M550" s="2">
        <v>0</v>
      </c>
    </row>
    <row r="551" spans="1:13" ht="30" customHeight="1" x14ac:dyDescent="0.25">
      <c r="A551" s="4"/>
      <c r="B551" s="21" t="s">
        <v>128</v>
      </c>
      <c r="C551" s="22" t="s">
        <v>129</v>
      </c>
      <c r="D551" s="23">
        <v>1000</v>
      </c>
      <c r="E551" s="23">
        <v>1000</v>
      </c>
      <c r="F551" s="23">
        <v>0</v>
      </c>
      <c r="G551" s="23">
        <v>0</v>
      </c>
      <c r="H551" s="23">
        <v>0</v>
      </c>
      <c r="I551" s="2">
        <v>0</v>
      </c>
      <c r="J551" s="2">
        <v>0</v>
      </c>
      <c r="K551" s="2">
        <v>0</v>
      </c>
      <c r="L551" s="2">
        <v>0</v>
      </c>
      <c r="M551" s="2">
        <v>0</v>
      </c>
    </row>
    <row r="552" spans="1:13" ht="30" customHeight="1" x14ac:dyDescent="0.25">
      <c r="A552" s="4"/>
      <c r="B552" s="21" t="s">
        <v>46</v>
      </c>
      <c r="C552" s="22" t="s">
        <v>47</v>
      </c>
      <c r="D552" s="23">
        <v>500</v>
      </c>
      <c r="E552" s="23">
        <v>500</v>
      </c>
      <c r="F552" s="23">
        <v>0</v>
      </c>
      <c r="G552" s="23">
        <v>0</v>
      </c>
      <c r="H552" s="23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</row>
    <row r="553" spans="1:13" ht="30" customHeight="1" x14ac:dyDescent="0.25">
      <c r="A553" s="4"/>
      <c r="B553" s="24" t="s">
        <v>64</v>
      </c>
      <c r="C553" s="24"/>
      <c r="D553" s="23">
        <f>SUM(I550:I552)</f>
        <v>1500</v>
      </c>
      <c r="E553" s="23">
        <f>SUM(J550:J552)</f>
        <v>1500</v>
      </c>
      <c r="F553" s="23">
        <f>SUM(K550:K552)</f>
        <v>0</v>
      </c>
      <c r="G553" s="23">
        <f>SUM(L550:L552)</f>
        <v>0</v>
      </c>
      <c r="H553" s="23">
        <f>SUM(M550:M552)</f>
        <v>0</v>
      </c>
    </row>
    <row r="554" spans="1:13" ht="30" customHeight="1" x14ac:dyDescent="0.25">
      <c r="A554" s="4"/>
      <c r="B554" s="25"/>
      <c r="C554" s="26"/>
      <c r="D554" s="27"/>
      <c r="E554" s="27"/>
      <c r="F554" s="27"/>
      <c r="G554" s="27"/>
    </row>
    <row r="555" spans="1:13" ht="30" customHeight="1" x14ac:dyDescent="0.25">
      <c r="A555" s="4"/>
      <c r="B555" s="24" t="s">
        <v>189</v>
      </c>
      <c r="C555" s="24"/>
      <c r="D555" s="23">
        <f>SUM(D553)</f>
        <v>1500</v>
      </c>
      <c r="E555" s="23">
        <f>SUM(E553)</f>
        <v>1500</v>
      </c>
      <c r="F555" s="23">
        <f>SUM(F553)</f>
        <v>0</v>
      </c>
      <c r="G555" s="23">
        <f>SUM(G553)</f>
        <v>0</v>
      </c>
      <c r="H555" s="23">
        <f>SUM(H553)</f>
        <v>0</v>
      </c>
    </row>
    <row r="556" spans="1:13" ht="30" customHeight="1" x14ac:dyDescent="0.25">
      <c r="A556" s="4"/>
      <c r="B556" s="25"/>
      <c r="C556" s="26"/>
      <c r="D556" s="27"/>
      <c r="E556" s="27"/>
      <c r="F556" s="27"/>
      <c r="G556" s="27"/>
    </row>
    <row r="557" spans="1:13" ht="30" customHeight="1" x14ac:dyDescent="0.25">
      <c r="A557" s="4"/>
      <c r="B557" s="24" t="s">
        <v>190</v>
      </c>
      <c r="C557" s="24"/>
      <c r="D557" s="23">
        <f>SUM(D555)</f>
        <v>1500</v>
      </c>
      <c r="E557" s="23">
        <f>SUM(E555)</f>
        <v>1500</v>
      </c>
      <c r="F557" s="23">
        <f>SUM(F555)</f>
        <v>0</v>
      </c>
      <c r="G557" s="23">
        <f>SUM(G555)</f>
        <v>0</v>
      </c>
      <c r="H557" s="23">
        <f>SUM(H555)</f>
        <v>0</v>
      </c>
    </row>
    <row r="558" spans="1:13" ht="30" customHeight="1" x14ac:dyDescent="0.25">
      <c r="A558" s="4"/>
      <c r="B558" s="25"/>
      <c r="C558" s="26"/>
      <c r="D558" s="27"/>
      <c r="E558" s="27"/>
      <c r="F558" s="27"/>
      <c r="G558" s="27"/>
    </row>
    <row r="559" spans="1:13" ht="30" customHeight="1" x14ac:dyDescent="0.25">
      <c r="A559" s="4"/>
      <c r="B559" s="24" t="s">
        <v>191</v>
      </c>
      <c r="C559" s="24"/>
      <c r="D559" s="23">
        <f>SUM(D545,D557)</f>
        <v>774126</v>
      </c>
      <c r="E559" s="23">
        <f>SUM(E545,E557)</f>
        <v>401732</v>
      </c>
      <c r="F559" s="23">
        <f>SUM(F545,F557)</f>
        <v>116672</v>
      </c>
      <c r="G559" s="23">
        <f>SUM(G545,G557)</f>
        <v>167922</v>
      </c>
      <c r="H559" s="23">
        <f>SUM(H545,H557)</f>
        <v>87800</v>
      </c>
    </row>
    <row r="560" spans="1:13" ht="30" customHeight="1" x14ac:dyDescent="0.25">
      <c r="A560" s="4"/>
      <c r="B560" s="25"/>
      <c r="C560" s="26"/>
      <c r="D560" s="27"/>
      <c r="E560" s="27"/>
      <c r="F560" s="27"/>
      <c r="G560" s="27"/>
    </row>
    <row r="561" spans="1:13" ht="30" customHeight="1" x14ac:dyDescent="0.25">
      <c r="A561" s="4"/>
      <c r="B561" s="25"/>
      <c r="C561" s="26"/>
      <c r="D561" s="27"/>
      <c r="E561" s="27"/>
      <c r="F561" s="27"/>
      <c r="G561" s="27"/>
    </row>
    <row r="562" spans="1:13" ht="30" customHeight="1" x14ac:dyDescent="0.25">
      <c r="A562" s="4"/>
      <c r="B562" s="17" t="s">
        <v>192</v>
      </c>
      <c r="C562" s="17"/>
      <c r="D562" s="17"/>
      <c r="E562" s="17"/>
      <c r="F562" s="17"/>
      <c r="G562" s="17"/>
      <c r="H562" s="17"/>
    </row>
    <row r="563" spans="1:13" ht="30" customHeight="1" x14ac:dyDescent="0.25">
      <c r="A563" s="4"/>
      <c r="B563" s="18" t="s">
        <v>99</v>
      </c>
      <c r="C563" s="18"/>
      <c r="D563" s="18"/>
      <c r="E563" s="18"/>
      <c r="F563" s="18"/>
      <c r="G563" s="18"/>
      <c r="H563" s="18"/>
    </row>
    <row r="564" spans="1:13" ht="30" customHeight="1" x14ac:dyDescent="0.25">
      <c r="A564" s="4"/>
      <c r="B564" s="19" t="s">
        <v>193</v>
      </c>
      <c r="C564" s="19"/>
      <c r="D564" s="19"/>
      <c r="E564" s="19"/>
      <c r="F564" s="19"/>
      <c r="G564" s="19"/>
      <c r="H564" s="19"/>
    </row>
    <row r="565" spans="1:13" ht="30" customHeight="1" x14ac:dyDescent="0.25">
      <c r="A565" s="4"/>
      <c r="B565" s="20" t="s">
        <v>194</v>
      </c>
      <c r="C565" s="20"/>
      <c r="D565" s="20"/>
      <c r="E565" s="20"/>
      <c r="F565" s="20"/>
      <c r="G565" s="20"/>
      <c r="H565" s="20"/>
    </row>
    <row r="566" spans="1:13" ht="30" customHeight="1" x14ac:dyDescent="0.25">
      <c r="A566" s="4"/>
      <c r="B566" s="21" t="s">
        <v>195</v>
      </c>
      <c r="C566" s="22" t="s">
        <v>196</v>
      </c>
      <c r="D566" s="23">
        <v>322538</v>
      </c>
      <c r="E566" s="23">
        <v>93811</v>
      </c>
      <c r="F566" s="23">
        <v>80635</v>
      </c>
      <c r="G566" s="23">
        <v>67457</v>
      </c>
      <c r="H566" s="23">
        <v>80635</v>
      </c>
      <c r="I566" s="2">
        <v>322538</v>
      </c>
      <c r="J566" s="2">
        <v>93811</v>
      </c>
      <c r="K566" s="2">
        <v>80635</v>
      </c>
      <c r="L566" s="2">
        <v>67457</v>
      </c>
      <c r="M566" s="2">
        <v>80635</v>
      </c>
    </row>
    <row r="567" spans="1:13" ht="30" customHeight="1" x14ac:dyDescent="0.25">
      <c r="A567" s="4"/>
      <c r="B567" s="21" t="s">
        <v>197</v>
      </c>
      <c r="C567" s="22" t="s">
        <v>198</v>
      </c>
      <c r="D567" s="23">
        <v>59000</v>
      </c>
      <c r="E567" s="23">
        <v>14750</v>
      </c>
      <c r="F567" s="23">
        <v>14750</v>
      </c>
      <c r="G567" s="23">
        <v>14750</v>
      </c>
      <c r="H567" s="23">
        <v>14750</v>
      </c>
      <c r="I567" s="2">
        <v>0</v>
      </c>
      <c r="J567" s="2">
        <v>0</v>
      </c>
      <c r="K567" s="2">
        <v>0</v>
      </c>
      <c r="L567" s="2">
        <v>0</v>
      </c>
      <c r="M567" s="2">
        <v>0</v>
      </c>
    </row>
    <row r="568" spans="1:13" ht="30" customHeight="1" x14ac:dyDescent="0.25">
      <c r="A568" s="4"/>
      <c r="B568" s="21" t="s">
        <v>199</v>
      </c>
      <c r="C568" s="22" t="s">
        <v>200</v>
      </c>
      <c r="D568" s="23">
        <v>263538</v>
      </c>
      <c r="E568" s="23">
        <v>79061</v>
      </c>
      <c r="F568" s="23">
        <v>65885</v>
      </c>
      <c r="G568" s="23">
        <v>52707</v>
      </c>
      <c r="H568" s="23">
        <v>65885</v>
      </c>
      <c r="I568" s="2">
        <v>0</v>
      </c>
      <c r="J568" s="2">
        <v>0</v>
      </c>
      <c r="K568" s="2">
        <v>0</v>
      </c>
      <c r="L568" s="2">
        <v>0</v>
      </c>
      <c r="M568" s="2">
        <v>0</v>
      </c>
    </row>
    <row r="569" spans="1:13" ht="30" customHeight="1" x14ac:dyDescent="0.25">
      <c r="A569" s="4"/>
      <c r="B569" s="24" t="s">
        <v>201</v>
      </c>
      <c r="C569" s="24"/>
      <c r="D569" s="23">
        <f>SUM(I566:I568)</f>
        <v>322538</v>
      </c>
      <c r="E569" s="23">
        <f>SUM(J566:J568)</f>
        <v>93811</v>
      </c>
      <c r="F569" s="23">
        <f>SUM(K566:K568)</f>
        <v>80635</v>
      </c>
      <c r="G569" s="23">
        <f>SUM(L566:L568)</f>
        <v>67457</v>
      </c>
      <c r="H569" s="23">
        <f>SUM(M566:M568)</f>
        <v>80635</v>
      </c>
    </row>
    <row r="570" spans="1:13" ht="30" customHeight="1" x14ac:dyDescent="0.25">
      <c r="A570" s="4"/>
      <c r="B570" s="25"/>
      <c r="C570" s="26"/>
      <c r="D570" s="27"/>
      <c r="E570" s="27"/>
      <c r="F570" s="27"/>
      <c r="G570" s="27"/>
    </row>
    <row r="571" spans="1:13" ht="30" customHeight="1" x14ac:dyDescent="0.25">
      <c r="A571" s="4"/>
      <c r="B571" s="24" t="s">
        <v>202</v>
      </c>
      <c r="C571" s="24"/>
      <c r="D571" s="23">
        <f>SUM(D569)</f>
        <v>322538</v>
      </c>
      <c r="E571" s="23">
        <f>SUM(E569)</f>
        <v>93811</v>
      </c>
      <c r="F571" s="23">
        <f>SUM(F569)</f>
        <v>80635</v>
      </c>
      <c r="G571" s="23">
        <f>SUM(G569)</f>
        <v>67457</v>
      </c>
      <c r="H571" s="23">
        <f>SUM(H569)</f>
        <v>80635</v>
      </c>
    </row>
    <row r="572" spans="1:13" ht="30" customHeight="1" x14ac:dyDescent="0.25">
      <c r="A572" s="4"/>
      <c r="B572" s="25"/>
      <c r="C572" s="26"/>
      <c r="D572" s="27"/>
      <c r="E572" s="27"/>
      <c r="F572" s="27"/>
      <c r="G572" s="27"/>
    </row>
    <row r="573" spans="1:13" ht="30" customHeight="1" x14ac:dyDescent="0.25">
      <c r="A573" s="4"/>
      <c r="B573" s="19" t="s">
        <v>203</v>
      </c>
      <c r="C573" s="19"/>
      <c r="D573" s="19"/>
      <c r="E573" s="19"/>
      <c r="F573" s="19"/>
      <c r="G573" s="19"/>
      <c r="H573" s="19"/>
    </row>
    <row r="574" spans="1:13" ht="30" customHeight="1" x14ac:dyDescent="0.25">
      <c r="A574" s="4"/>
      <c r="B574" s="20" t="s">
        <v>11</v>
      </c>
      <c r="C574" s="20"/>
      <c r="D574" s="20"/>
      <c r="E574" s="20"/>
      <c r="F574" s="20"/>
      <c r="G574" s="20"/>
      <c r="H574" s="20"/>
    </row>
    <row r="575" spans="1:13" ht="30" customHeight="1" x14ac:dyDescent="0.25">
      <c r="A575" s="4"/>
      <c r="B575" s="21" t="s">
        <v>36</v>
      </c>
      <c r="C575" s="22" t="s">
        <v>37</v>
      </c>
      <c r="D575" s="23">
        <v>2000</v>
      </c>
      <c r="E575" s="23">
        <v>500</v>
      </c>
      <c r="F575" s="23">
        <v>500</v>
      </c>
      <c r="G575" s="23">
        <v>500</v>
      </c>
      <c r="H575" s="23">
        <v>500</v>
      </c>
      <c r="I575" s="2">
        <v>2000</v>
      </c>
      <c r="J575" s="2">
        <v>500</v>
      </c>
      <c r="K575" s="2">
        <v>500</v>
      </c>
      <c r="L575" s="2">
        <v>500</v>
      </c>
      <c r="M575" s="2">
        <v>500</v>
      </c>
    </row>
    <row r="576" spans="1:13" ht="30" customHeight="1" x14ac:dyDescent="0.25">
      <c r="A576" s="4"/>
      <c r="B576" s="21" t="s">
        <v>204</v>
      </c>
      <c r="C576" s="22" t="s">
        <v>205</v>
      </c>
      <c r="D576" s="23">
        <v>2000</v>
      </c>
      <c r="E576" s="23">
        <v>500</v>
      </c>
      <c r="F576" s="23">
        <v>500</v>
      </c>
      <c r="G576" s="23">
        <v>500</v>
      </c>
      <c r="H576" s="23">
        <v>500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</row>
    <row r="577" spans="1:13" ht="30" customHeight="1" x14ac:dyDescent="0.25">
      <c r="A577" s="4"/>
      <c r="B577" s="24" t="s">
        <v>64</v>
      </c>
      <c r="C577" s="24"/>
      <c r="D577" s="23">
        <f>SUM(I575:I576)</f>
        <v>2000</v>
      </c>
      <c r="E577" s="23">
        <f>SUM(J575:J576)</f>
        <v>500</v>
      </c>
      <c r="F577" s="23">
        <f>SUM(K575:K576)</f>
        <v>500</v>
      </c>
      <c r="G577" s="23">
        <f>SUM(L575:L576)</f>
        <v>500</v>
      </c>
      <c r="H577" s="23">
        <f>SUM(M575:M576)</f>
        <v>500</v>
      </c>
    </row>
    <row r="578" spans="1:13" ht="30" customHeight="1" x14ac:dyDescent="0.25">
      <c r="A578" s="4"/>
      <c r="B578" s="25"/>
      <c r="C578" s="26"/>
      <c r="D578" s="27"/>
      <c r="E578" s="27"/>
      <c r="F578" s="27"/>
      <c r="G578" s="27"/>
    </row>
    <row r="579" spans="1:13" ht="30" customHeight="1" x14ac:dyDescent="0.25">
      <c r="A579" s="4"/>
      <c r="B579" s="24" t="s">
        <v>206</v>
      </c>
      <c r="C579" s="24"/>
      <c r="D579" s="23">
        <f>SUM(D577)</f>
        <v>2000</v>
      </c>
      <c r="E579" s="23">
        <f>SUM(E577)</f>
        <v>500</v>
      </c>
      <c r="F579" s="23">
        <f>SUM(F577)</f>
        <v>500</v>
      </c>
      <c r="G579" s="23">
        <f>SUM(G577)</f>
        <v>500</v>
      </c>
      <c r="H579" s="23">
        <f>SUM(H577)</f>
        <v>500</v>
      </c>
    </row>
    <row r="580" spans="1:13" ht="30" customHeight="1" x14ac:dyDescent="0.25">
      <c r="A580" s="4"/>
      <c r="B580" s="25"/>
      <c r="C580" s="26"/>
      <c r="D580" s="27"/>
      <c r="E580" s="27"/>
      <c r="F580" s="27"/>
      <c r="G580" s="27"/>
    </row>
    <row r="581" spans="1:13" ht="30" customHeight="1" x14ac:dyDescent="0.25">
      <c r="A581" s="4"/>
      <c r="B581" s="19" t="s">
        <v>207</v>
      </c>
      <c r="C581" s="19"/>
      <c r="D581" s="19"/>
      <c r="E581" s="19"/>
      <c r="F581" s="19"/>
      <c r="G581" s="19"/>
      <c r="H581" s="19"/>
    </row>
    <row r="582" spans="1:13" ht="30" customHeight="1" x14ac:dyDescent="0.25">
      <c r="A582" s="4"/>
      <c r="B582" s="20" t="s">
        <v>208</v>
      </c>
      <c r="C582" s="20"/>
      <c r="D582" s="20"/>
      <c r="E582" s="20"/>
      <c r="F582" s="20"/>
      <c r="G582" s="20"/>
      <c r="H582" s="20"/>
    </row>
    <row r="583" spans="1:13" ht="30" customHeight="1" x14ac:dyDescent="0.25">
      <c r="A583" s="4"/>
      <c r="B583" s="21" t="s">
        <v>209</v>
      </c>
      <c r="C583" s="22" t="s">
        <v>210</v>
      </c>
      <c r="D583" s="23">
        <v>45000</v>
      </c>
      <c r="E583" s="23">
        <v>43600</v>
      </c>
      <c r="F583" s="23">
        <v>500</v>
      </c>
      <c r="G583" s="23">
        <v>400</v>
      </c>
      <c r="H583" s="23">
        <v>500</v>
      </c>
      <c r="I583" s="2">
        <v>45000</v>
      </c>
      <c r="J583" s="2">
        <v>43600</v>
      </c>
      <c r="K583" s="2">
        <v>500</v>
      </c>
      <c r="L583" s="2">
        <v>400</v>
      </c>
      <c r="M583" s="2">
        <v>500</v>
      </c>
    </row>
    <row r="584" spans="1:13" ht="30" customHeight="1" x14ac:dyDescent="0.25">
      <c r="A584" s="4"/>
      <c r="B584" s="24" t="s">
        <v>211</v>
      </c>
      <c r="C584" s="24"/>
      <c r="D584" s="23">
        <f>SUM(I583)</f>
        <v>45000</v>
      </c>
      <c r="E584" s="23">
        <f>SUM(J583)</f>
        <v>43600</v>
      </c>
      <c r="F584" s="23">
        <f>SUM(K583)</f>
        <v>500</v>
      </c>
      <c r="G584" s="23">
        <f>SUM(L583)</f>
        <v>400</v>
      </c>
      <c r="H584" s="23">
        <f>SUM(M583)</f>
        <v>500</v>
      </c>
    </row>
    <row r="585" spans="1:13" ht="30" customHeight="1" x14ac:dyDescent="0.25">
      <c r="A585" s="4"/>
      <c r="B585" s="25"/>
      <c r="C585" s="26"/>
      <c r="D585" s="27"/>
      <c r="E585" s="27"/>
      <c r="F585" s="27"/>
      <c r="G585" s="27"/>
    </row>
    <row r="586" spans="1:13" ht="30" customHeight="1" x14ac:dyDescent="0.25">
      <c r="A586" s="4"/>
      <c r="B586" s="24" t="s">
        <v>212</v>
      </c>
      <c r="C586" s="24"/>
      <c r="D586" s="23">
        <f>SUM(D584)</f>
        <v>45000</v>
      </c>
      <c r="E586" s="23">
        <f>SUM(E584)</f>
        <v>43600</v>
      </c>
      <c r="F586" s="23">
        <f>SUM(F584)</f>
        <v>500</v>
      </c>
      <c r="G586" s="23">
        <f>SUM(G584)</f>
        <v>400</v>
      </c>
      <c r="H586" s="23">
        <f>SUM(H584)</f>
        <v>500</v>
      </c>
    </row>
    <row r="587" spans="1:13" ht="30" customHeight="1" x14ac:dyDescent="0.25">
      <c r="A587" s="4"/>
      <c r="B587" s="25"/>
      <c r="C587" s="26"/>
      <c r="D587" s="27"/>
      <c r="E587" s="27"/>
      <c r="F587" s="27"/>
      <c r="G587" s="27"/>
    </row>
    <row r="588" spans="1:13" ht="30" customHeight="1" x14ac:dyDescent="0.25">
      <c r="A588" s="4"/>
      <c r="B588" s="24" t="s">
        <v>124</v>
      </c>
      <c r="C588" s="24"/>
      <c r="D588" s="23">
        <f>SUM(D571,D579,D586)</f>
        <v>369538</v>
      </c>
      <c r="E588" s="23">
        <f>SUM(E571,E579,E586)</f>
        <v>137911</v>
      </c>
      <c r="F588" s="23">
        <f>SUM(F571,F579,F586)</f>
        <v>81635</v>
      </c>
      <c r="G588" s="23">
        <f>SUM(G571,G579,G586)</f>
        <v>68357</v>
      </c>
      <c r="H588" s="23">
        <f>SUM(H571,H579,H586)</f>
        <v>81635</v>
      </c>
    </row>
    <row r="589" spans="1:13" ht="30" customHeight="1" x14ac:dyDescent="0.25">
      <c r="A589" s="4"/>
      <c r="B589" s="25"/>
      <c r="C589" s="26"/>
      <c r="D589" s="27"/>
      <c r="E589" s="27"/>
      <c r="F589" s="27"/>
      <c r="G589" s="27"/>
    </row>
    <row r="590" spans="1:13" ht="30" customHeight="1" x14ac:dyDescent="0.25">
      <c r="A590" s="4"/>
      <c r="B590" s="24" t="s">
        <v>213</v>
      </c>
      <c r="C590" s="24"/>
      <c r="D590" s="23">
        <f>SUM(D588)</f>
        <v>369538</v>
      </c>
      <c r="E590" s="23">
        <f>SUM(E588)</f>
        <v>137911</v>
      </c>
      <c r="F590" s="23">
        <f>SUM(F588)</f>
        <v>81635</v>
      </c>
      <c r="G590" s="23">
        <f>SUM(G588)</f>
        <v>68357</v>
      </c>
      <c r="H590" s="23">
        <f>SUM(H588)</f>
        <v>81635</v>
      </c>
    </row>
    <row r="591" spans="1:13" ht="30" customHeight="1" x14ac:dyDescent="0.25">
      <c r="A591" s="4"/>
      <c r="B591" s="25"/>
      <c r="C591" s="26"/>
      <c r="D591" s="27"/>
      <c r="E591" s="27"/>
      <c r="F591" s="27"/>
      <c r="G591" s="27"/>
    </row>
    <row r="592" spans="1:13" ht="30" customHeight="1" x14ac:dyDescent="0.25">
      <c r="A592" s="4"/>
      <c r="B592" s="16"/>
      <c r="C592" s="26" t="s">
        <v>214</v>
      </c>
      <c r="D592" s="23">
        <f>SUM(D70,D146,D230,D262,D347,D457,D503,D559,D590)</f>
        <v>17882332</v>
      </c>
      <c r="E592" s="23">
        <f>SUM(E70,E146,E230,E262,E347,E457,E503,E559,E590)</f>
        <v>7003873</v>
      </c>
      <c r="F592" s="23">
        <f>SUM(F70,F146,F230,F262,F347,F457,F503,F559,F590)</f>
        <v>3977681</v>
      </c>
      <c r="G592" s="23">
        <f>SUM(G70,G146,G230,G262,G347,G457,G503,G559,G590)</f>
        <v>3379618</v>
      </c>
      <c r="H592" s="23">
        <f>SUM(H70,H146,H230,H262,H347,H457,H503,H559,H590)</f>
        <v>3521160</v>
      </c>
    </row>
  </sheetData>
  <mergeCells count="193">
    <mergeCell ref="F1:H1"/>
    <mergeCell ref="B581:H581"/>
    <mergeCell ref="B582:H582"/>
    <mergeCell ref="B584:C584"/>
    <mergeCell ref="B586:C586"/>
    <mergeCell ref="B588:C588"/>
    <mergeCell ref="B590:C590"/>
    <mergeCell ref="B569:C569"/>
    <mergeCell ref="B571:C571"/>
    <mergeCell ref="B573:H573"/>
    <mergeCell ref="B574:H574"/>
    <mergeCell ref="B577:C577"/>
    <mergeCell ref="B579:C579"/>
    <mergeCell ref="B557:C557"/>
    <mergeCell ref="B559:C559"/>
    <mergeCell ref="B562:H562"/>
    <mergeCell ref="B563:H563"/>
    <mergeCell ref="B564:H564"/>
    <mergeCell ref="B565:H565"/>
    <mergeCell ref="B545:C545"/>
    <mergeCell ref="B547:H547"/>
    <mergeCell ref="B548:H548"/>
    <mergeCell ref="B549:H549"/>
    <mergeCell ref="B553:C553"/>
    <mergeCell ref="B555:C555"/>
    <mergeCell ref="B519:C519"/>
    <mergeCell ref="B521:C521"/>
    <mergeCell ref="B523:H523"/>
    <mergeCell ref="B524:H524"/>
    <mergeCell ref="B541:C541"/>
    <mergeCell ref="B543:C543"/>
    <mergeCell ref="B506:H506"/>
    <mergeCell ref="B507:H507"/>
    <mergeCell ref="B508:H508"/>
    <mergeCell ref="B509:H509"/>
    <mergeCell ref="B514:C514"/>
    <mergeCell ref="B515:H515"/>
    <mergeCell ref="B494:C494"/>
    <mergeCell ref="B495:H495"/>
    <mergeCell ref="B497:C497"/>
    <mergeCell ref="B499:C499"/>
    <mergeCell ref="B501:C501"/>
    <mergeCell ref="B503:C503"/>
    <mergeCell ref="B484:C484"/>
    <mergeCell ref="B486:C486"/>
    <mergeCell ref="B488:C488"/>
    <mergeCell ref="B490:H490"/>
    <mergeCell ref="B491:H491"/>
    <mergeCell ref="B492:H492"/>
    <mergeCell ref="B462:H462"/>
    <mergeCell ref="B463:H463"/>
    <mergeCell ref="B468:C468"/>
    <mergeCell ref="B470:C470"/>
    <mergeCell ref="B472:H472"/>
    <mergeCell ref="B473:H473"/>
    <mergeCell ref="B451:C451"/>
    <mergeCell ref="B453:C453"/>
    <mergeCell ref="B455:C455"/>
    <mergeCell ref="B457:C457"/>
    <mergeCell ref="B460:H460"/>
    <mergeCell ref="B461:H461"/>
    <mergeCell ref="B421:H421"/>
    <mergeCell ref="B422:H422"/>
    <mergeCell ref="B427:C427"/>
    <mergeCell ref="B429:C429"/>
    <mergeCell ref="B431:H431"/>
    <mergeCell ref="B432:H432"/>
    <mergeCell ref="B408:C408"/>
    <mergeCell ref="B409:H409"/>
    <mergeCell ref="B414:C414"/>
    <mergeCell ref="B416:C416"/>
    <mergeCell ref="B418:C418"/>
    <mergeCell ref="B420:H420"/>
    <mergeCell ref="B385:C385"/>
    <mergeCell ref="B386:H386"/>
    <mergeCell ref="B388:C388"/>
    <mergeCell ref="B390:C390"/>
    <mergeCell ref="B392:H392"/>
    <mergeCell ref="B393:H393"/>
    <mergeCell ref="B368:H368"/>
    <mergeCell ref="B369:H369"/>
    <mergeCell ref="B375:C375"/>
    <mergeCell ref="B377:C377"/>
    <mergeCell ref="B379:H379"/>
    <mergeCell ref="B380:H380"/>
    <mergeCell ref="B352:H352"/>
    <mergeCell ref="B353:H353"/>
    <mergeCell ref="B360:C360"/>
    <mergeCell ref="B361:H361"/>
    <mergeCell ref="B364:C364"/>
    <mergeCell ref="B366:C366"/>
    <mergeCell ref="B341:C341"/>
    <mergeCell ref="B343:C343"/>
    <mergeCell ref="B345:C345"/>
    <mergeCell ref="B347:C347"/>
    <mergeCell ref="B350:H350"/>
    <mergeCell ref="B351:H351"/>
    <mergeCell ref="B325:H325"/>
    <mergeCell ref="B326:H326"/>
    <mergeCell ref="B333:C333"/>
    <mergeCell ref="B335:C335"/>
    <mergeCell ref="B337:H337"/>
    <mergeCell ref="B338:H338"/>
    <mergeCell ref="B295:C295"/>
    <mergeCell ref="B297:C297"/>
    <mergeCell ref="B299:H299"/>
    <mergeCell ref="B300:H300"/>
    <mergeCell ref="B321:C321"/>
    <mergeCell ref="B323:C323"/>
    <mergeCell ref="B267:H267"/>
    <mergeCell ref="B268:H268"/>
    <mergeCell ref="B283:C283"/>
    <mergeCell ref="B285:C285"/>
    <mergeCell ref="B287:H287"/>
    <mergeCell ref="B288:H288"/>
    <mergeCell ref="B256:C256"/>
    <mergeCell ref="B258:C258"/>
    <mergeCell ref="B260:C260"/>
    <mergeCell ref="B262:C262"/>
    <mergeCell ref="B265:H265"/>
    <mergeCell ref="B266:H266"/>
    <mergeCell ref="B235:H235"/>
    <mergeCell ref="B236:H236"/>
    <mergeCell ref="B248:C248"/>
    <mergeCell ref="B250:C250"/>
    <mergeCell ref="B252:H252"/>
    <mergeCell ref="B253:H253"/>
    <mergeCell ref="B224:C224"/>
    <mergeCell ref="B226:C226"/>
    <mergeCell ref="B228:C228"/>
    <mergeCell ref="B230:C230"/>
    <mergeCell ref="B233:H233"/>
    <mergeCell ref="B234:H234"/>
    <mergeCell ref="B212:C212"/>
    <mergeCell ref="B214:C214"/>
    <mergeCell ref="B216:H216"/>
    <mergeCell ref="B217:H217"/>
    <mergeCell ref="B220:C220"/>
    <mergeCell ref="B221:H221"/>
    <mergeCell ref="B175:C175"/>
    <mergeCell ref="B177:C177"/>
    <mergeCell ref="B179:H179"/>
    <mergeCell ref="B180:H180"/>
    <mergeCell ref="B208:C208"/>
    <mergeCell ref="B209:H209"/>
    <mergeCell ref="B149:H149"/>
    <mergeCell ref="B150:H150"/>
    <mergeCell ref="B151:H151"/>
    <mergeCell ref="B152:H152"/>
    <mergeCell ref="B170:C170"/>
    <mergeCell ref="B171:H171"/>
    <mergeCell ref="B137:C137"/>
    <mergeCell ref="B138:H138"/>
    <mergeCell ref="B140:C140"/>
    <mergeCell ref="B142:C142"/>
    <mergeCell ref="B144:C144"/>
    <mergeCell ref="B146:C146"/>
    <mergeCell ref="B115:H115"/>
    <mergeCell ref="B116:H116"/>
    <mergeCell ref="B120:C120"/>
    <mergeCell ref="B122:C122"/>
    <mergeCell ref="B124:H124"/>
    <mergeCell ref="B125:H125"/>
    <mergeCell ref="B94:C94"/>
    <mergeCell ref="B96:H96"/>
    <mergeCell ref="B97:H97"/>
    <mergeCell ref="B98:H98"/>
    <mergeCell ref="B111:C111"/>
    <mergeCell ref="B113:C113"/>
    <mergeCell ref="B73:H73"/>
    <mergeCell ref="B74:H74"/>
    <mergeCell ref="B75:H75"/>
    <mergeCell ref="B76:H76"/>
    <mergeCell ref="B90:C90"/>
    <mergeCell ref="B92:C92"/>
    <mergeCell ref="B49:H49"/>
    <mergeCell ref="B50:H50"/>
    <mergeCell ref="B64:C64"/>
    <mergeCell ref="B66:C66"/>
    <mergeCell ref="B68:C68"/>
    <mergeCell ref="B70:C70"/>
    <mergeCell ref="B38:C38"/>
    <mergeCell ref="B39:H39"/>
    <mergeCell ref="B41:C41"/>
    <mergeCell ref="B42:H42"/>
    <mergeCell ref="B45:C45"/>
    <mergeCell ref="B47:C47"/>
    <mergeCell ref="B2:H2"/>
    <mergeCell ref="B3:H3"/>
    <mergeCell ref="B8:H8"/>
    <mergeCell ref="B9:H9"/>
    <mergeCell ref="B10:H10"/>
    <mergeCell ref="B11:H11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2024-01-30T07:16:33Z</dcterms:modified>
</cp:coreProperties>
</file>